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"/>
    </mc:Choice>
  </mc:AlternateContent>
  <xr:revisionPtr revIDLastSave="10" documentId="13_ncr:1_{133D377F-FDB0-314F-8D7C-31C9602C9EE0}" xr6:coauthVersionLast="47" xr6:coauthVersionMax="47" xr10:uidLastSave="{8D3314B7-03F4-4CC2-A409-731DB7AC3A58}"/>
  <bookViews>
    <workbookView xWindow="-110" yWindow="-110" windowWidth="25820" windowHeight="15500" activeTab="8" xr2:uid="{00000000-000D-0000-FFFF-FFFF00000000}"/>
  </bookViews>
  <sheets>
    <sheet name="Rovinka LT" sheetId="7" r:id="rId1"/>
    <sheet name="Rovinka ST" sheetId="1" r:id="rId2"/>
    <sheet name="Rovinka TT" sheetId="8" r:id="rId3"/>
    <sheet name="Rovinka ET" sheetId="10" r:id="rId4"/>
    <sheet name="Parkúr LT" sheetId="13" r:id="rId5"/>
    <sheet name="Parkúr ST" sheetId="14" r:id="rId6"/>
    <sheet name="Parkúr TT" sheetId="15" r:id="rId7"/>
    <sheet name="Parkúr ET" sheetId="17" r:id="rId8"/>
    <sheet name="Výška" sheetId="3" r:id="rId9"/>
    <sheet name="Diaľka" sheetId="4" r:id="rId10"/>
    <sheet name="Súpiska" sheetId="20" state="hidden" r:id="rId11"/>
  </sheets>
  <definedNames>
    <definedName name="_xlnm.Print_Area" localSheetId="7">'Parkúr ET'!$A$1:$P$15</definedName>
    <definedName name="_xlnm.Print_Area" localSheetId="4">'Parkúr LT'!$A$1:$P$36</definedName>
    <definedName name="_xlnm.Print_Area" localSheetId="5">'Parkúr ST'!$A$1:$P$33</definedName>
    <definedName name="_xlnm.Print_Area" localSheetId="6">'Parkúr TT'!$A$1:$P$15</definedName>
    <definedName name="_xlnm.Print_Area" localSheetId="3">'Rovinka ET'!$A$1:$P$15</definedName>
    <definedName name="_xlnm.Print_Area" localSheetId="0">'Rovinka LT'!$A$1:$P$37</definedName>
    <definedName name="_xlnm.Print_Area" localSheetId="1">'Rovinka ST'!$A$1:$P$43</definedName>
    <definedName name="_xlnm.Print_Area" localSheetId="2">'Rovinka TT'!$A$1:$P$17</definedName>
    <definedName name="_xlnm.Print_Area" localSheetId="8">Výška!$A$1:$O$31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4" l="1"/>
  <c r="N18" i="14"/>
  <c r="M32" i="14"/>
  <c r="N32" i="14"/>
  <c r="M23" i="14"/>
  <c r="N23" i="14"/>
  <c r="M9" i="14"/>
  <c r="N9" i="14"/>
  <c r="M28" i="14"/>
  <c r="N28" i="14"/>
  <c r="M13" i="14"/>
  <c r="N13" i="14"/>
  <c r="M12" i="14"/>
  <c r="N12" i="14"/>
  <c r="M31" i="14"/>
  <c r="N31" i="14"/>
  <c r="M10" i="14"/>
  <c r="N10" i="14"/>
  <c r="M19" i="14"/>
  <c r="N19" i="14"/>
  <c r="M24" i="14"/>
  <c r="N24" i="14"/>
  <c r="M17" i="14"/>
  <c r="N17" i="14"/>
  <c r="M11" i="14"/>
  <c r="N11" i="14"/>
  <c r="M33" i="14"/>
  <c r="N33" i="14"/>
  <c r="M22" i="14"/>
  <c r="N22" i="14"/>
  <c r="M16" i="14"/>
  <c r="N16" i="14"/>
  <c r="M6" i="14"/>
  <c r="N6" i="14"/>
  <c r="M20" i="14"/>
  <c r="N20" i="14"/>
  <c r="M21" i="14"/>
  <c r="N21" i="14"/>
  <c r="M29" i="14"/>
  <c r="N29" i="14"/>
  <c r="M15" i="14"/>
  <c r="N15" i="14"/>
  <c r="M8" i="14"/>
  <c r="N8" i="14"/>
  <c r="M30" i="14"/>
  <c r="N30" i="14"/>
  <c r="M25" i="14"/>
  <c r="N25" i="14"/>
  <c r="M26" i="14"/>
  <c r="N26" i="14"/>
  <c r="M7" i="14"/>
  <c r="N7" i="14"/>
  <c r="M14" i="14"/>
  <c r="N14" i="14"/>
  <c r="N27" i="14"/>
  <c r="M27" i="14"/>
  <c r="M6" i="13"/>
  <c r="M9" i="13"/>
  <c r="M29" i="13"/>
  <c r="M31" i="13"/>
  <c r="M21" i="13"/>
  <c r="M20" i="13"/>
  <c r="M11" i="13"/>
  <c r="M28" i="13"/>
  <c r="M16" i="13"/>
  <c r="M32" i="13"/>
  <c r="M18" i="13"/>
  <c r="M36" i="13"/>
  <c r="M7" i="13"/>
  <c r="M12" i="13"/>
  <c r="M30" i="13"/>
  <c r="M25" i="13"/>
  <c r="M24" i="13"/>
  <c r="M13" i="13"/>
  <c r="M23" i="13"/>
  <c r="M33" i="13"/>
  <c r="M35" i="13"/>
  <c r="M34" i="13"/>
  <c r="M8" i="13"/>
  <c r="M27" i="13"/>
  <c r="M17" i="13"/>
  <c r="M19" i="13"/>
  <c r="M10" i="13"/>
  <c r="M26" i="13"/>
  <c r="M14" i="13"/>
  <c r="M22" i="13"/>
  <c r="M15" i="13"/>
  <c r="N11" i="8"/>
  <c r="N8" i="8"/>
  <c r="N6" i="8"/>
  <c r="N10" i="8"/>
  <c r="N16" i="8"/>
  <c r="N15" i="8"/>
  <c r="N9" i="8"/>
  <c r="N14" i="8"/>
  <c r="N17" i="8"/>
  <c r="N13" i="8"/>
  <c r="N12" i="8"/>
  <c r="N7" i="8"/>
  <c r="M11" i="8"/>
  <c r="M8" i="8"/>
  <c r="M6" i="8"/>
  <c r="M10" i="8"/>
  <c r="M16" i="8"/>
  <c r="M15" i="8"/>
  <c r="M9" i="8"/>
  <c r="M14" i="8"/>
  <c r="M17" i="8"/>
  <c r="M13" i="8"/>
  <c r="M12" i="8"/>
  <c r="M7" i="8"/>
  <c r="M25" i="1"/>
  <c r="M19" i="7"/>
  <c r="M14" i="7"/>
  <c r="M24" i="7"/>
  <c r="M20" i="7"/>
  <c r="M25" i="7"/>
  <c r="M11" i="7"/>
  <c r="M18" i="7"/>
  <c r="M21" i="7"/>
  <c r="M15" i="7"/>
  <c r="M36" i="7"/>
  <c r="M26" i="7"/>
  <c r="M27" i="7"/>
  <c r="M6" i="7"/>
  <c r="M16" i="7"/>
  <c r="M35" i="7"/>
  <c r="M37" i="7"/>
  <c r="M7" i="7"/>
  <c r="M34" i="7"/>
  <c r="M29" i="7"/>
  <c r="M13" i="7"/>
  <c r="M30" i="7"/>
  <c r="M22" i="7"/>
  <c r="M17" i="7"/>
  <c r="M9" i="7"/>
  <c r="M8" i="7"/>
  <c r="M23" i="7"/>
  <c r="M28" i="7"/>
  <c r="M31" i="7"/>
  <c r="M10" i="7"/>
  <c r="M32" i="7"/>
  <c r="M33" i="7"/>
  <c r="M12" i="7"/>
  <c r="K19" i="20"/>
  <c r="N16" i="13"/>
  <c r="N6" i="13"/>
  <c r="N15" i="7"/>
  <c r="M33" i="1"/>
  <c r="N33" i="1"/>
  <c r="N20" i="1"/>
  <c r="M20" i="1"/>
  <c r="M10" i="15"/>
  <c r="N10" i="15"/>
  <c r="N17" i="13"/>
  <c r="N23" i="13"/>
  <c r="N36" i="13"/>
  <c r="N20" i="13"/>
  <c r="M29" i="1"/>
  <c r="N29" i="1"/>
  <c r="M18" i="1"/>
  <c r="N18" i="1"/>
  <c r="N10" i="7"/>
  <c r="N17" i="7"/>
  <c r="N35" i="7"/>
  <c r="N18" i="7"/>
  <c r="N6" i="7"/>
  <c r="N10" i="13"/>
  <c r="N35" i="13"/>
  <c r="M24" i="1"/>
  <c r="N24" i="1"/>
  <c r="M34" i="1"/>
  <c r="N34" i="1"/>
  <c r="M16" i="1"/>
  <c r="N16" i="1"/>
  <c r="M14" i="1"/>
  <c r="N14" i="1"/>
  <c r="M28" i="1"/>
  <c r="N28" i="1"/>
  <c r="N25" i="7"/>
  <c r="N21" i="7"/>
  <c r="M19" i="20"/>
  <c r="L19" i="20"/>
  <c r="N15" i="17" l="1"/>
  <c r="M15" i="17"/>
  <c r="N13" i="17"/>
  <c r="M13" i="17"/>
  <c r="N8" i="17"/>
  <c r="M8" i="17"/>
  <c r="N10" i="17"/>
  <c r="M10" i="17"/>
  <c r="N6" i="17"/>
  <c r="M6" i="17"/>
  <c r="N14" i="17"/>
  <c r="M14" i="17"/>
  <c r="N12" i="17"/>
  <c r="M12" i="17"/>
  <c r="N9" i="17"/>
  <c r="M9" i="17"/>
  <c r="N11" i="17"/>
  <c r="M11" i="17"/>
  <c r="N7" i="17"/>
  <c r="M7" i="17"/>
  <c r="N9" i="15"/>
  <c r="M9" i="15"/>
  <c r="N14" i="15"/>
  <c r="M14" i="15"/>
  <c r="N12" i="15"/>
  <c r="M12" i="15"/>
  <c r="N6" i="15"/>
  <c r="M6" i="15"/>
  <c r="N7" i="15"/>
  <c r="M7" i="15"/>
  <c r="N11" i="15"/>
  <c r="M11" i="15"/>
  <c r="N13" i="15"/>
  <c r="M13" i="15"/>
  <c r="N8" i="15"/>
  <c r="M8" i="15"/>
  <c r="N15" i="15"/>
  <c r="M15" i="15"/>
  <c r="N15" i="13"/>
  <c r="N22" i="13"/>
  <c r="N26" i="13"/>
  <c r="N19" i="13"/>
  <c r="N27" i="13"/>
  <c r="N8" i="13"/>
  <c r="N34" i="13"/>
  <c r="N14" i="13"/>
  <c r="N9" i="13"/>
  <c r="N33" i="13"/>
  <c r="N13" i="13"/>
  <c r="N12" i="13"/>
  <c r="N25" i="13"/>
  <c r="N30" i="13"/>
  <c r="N24" i="13"/>
  <c r="N7" i="13"/>
  <c r="N18" i="13"/>
  <c r="N32" i="13"/>
  <c r="N28" i="13"/>
  <c r="N11" i="13"/>
  <c r="N21" i="13"/>
  <c r="N31" i="13"/>
  <c r="N29" i="13"/>
  <c r="N15" i="10"/>
  <c r="M15" i="10"/>
  <c r="N10" i="10"/>
  <c r="M10" i="10"/>
  <c r="N12" i="10"/>
  <c r="M12" i="10"/>
  <c r="N8" i="10"/>
  <c r="M8" i="10"/>
  <c r="N9" i="10"/>
  <c r="M9" i="10"/>
  <c r="N7" i="10"/>
  <c r="M7" i="10"/>
  <c r="N14" i="10"/>
  <c r="M14" i="10"/>
  <c r="N13" i="10"/>
  <c r="M13" i="10"/>
  <c r="N11" i="10"/>
  <c r="M11" i="10"/>
  <c r="N6" i="10"/>
  <c r="M6" i="10"/>
  <c r="N33" i="7"/>
  <c r="N32" i="7"/>
  <c r="N31" i="7"/>
  <c r="N28" i="7"/>
  <c r="N9" i="7"/>
  <c r="N8" i="7"/>
  <c r="N23" i="7"/>
  <c r="N13" i="7"/>
  <c r="N22" i="7"/>
  <c r="N30" i="7"/>
  <c r="N29" i="7"/>
  <c r="N34" i="7"/>
  <c r="N7" i="7"/>
  <c r="N37" i="7"/>
  <c r="N16" i="7"/>
  <c r="N19" i="7"/>
  <c r="N12" i="7"/>
  <c r="N27" i="7"/>
  <c r="N26" i="7"/>
  <c r="N36" i="7"/>
  <c r="N11" i="7"/>
  <c r="N14" i="7"/>
  <c r="N20" i="7"/>
  <c r="N24" i="7"/>
  <c r="M7" i="1"/>
  <c r="N7" i="1"/>
  <c r="M23" i="1"/>
  <c r="N23" i="1"/>
  <c r="M32" i="1"/>
  <c r="N32" i="1"/>
  <c r="M13" i="1"/>
  <c r="N13" i="1"/>
  <c r="M6" i="1"/>
  <c r="N6" i="1"/>
  <c r="M42" i="1"/>
  <c r="N42" i="1"/>
  <c r="M40" i="1"/>
  <c r="N40" i="1"/>
  <c r="M43" i="1"/>
  <c r="N43" i="1"/>
  <c r="M36" i="1"/>
  <c r="N36" i="1"/>
  <c r="M8" i="1"/>
  <c r="N8" i="1"/>
  <c r="M15" i="1"/>
  <c r="N15" i="1"/>
  <c r="M31" i="1"/>
  <c r="N31" i="1"/>
  <c r="M39" i="1"/>
  <c r="N39" i="1"/>
  <c r="M30" i="1"/>
  <c r="N30" i="1"/>
  <c r="M21" i="1"/>
  <c r="N21" i="1"/>
  <c r="N25" i="1"/>
  <c r="M17" i="1"/>
  <c r="N17" i="1"/>
  <c r="M12" i="1"/>
  <c r="N12" i="1"/>
  <c r="M38" i="1"/>
  <c r="N38" i="1"/>
  <c r="M9" i="1"/>
  <c r="N9" i="1"/>
  <c r="M10" i="1"/>
  <c r="N10" i="1"/>
  <c r="M41" i="1"/>
  <c r="N41" i="1"/>
  <c r="M35" i="1"/>
  <c r="N35" i="1"/>
  <c r="M11" i="1"/>
  <c r="N11" i="1"/>
  <c r="M26" i="1"/>
  <c r="N26" i="1"/>
  <c r="M27" i="1"/>
  <c r="N27" i="1"/>
  <c r="M19" i="1"/>
  <c r="N19" i="1"/>
  <c r="M22" i="1"/>
  <c r="N22" i="1"/>
  <c r="N37" i="1"/>
  <c r="M37" i="1"/>
</calcChain>
</file>

<file path=xl/sharedStrings.xml><?xml version="1.0" encoding="utf-8"?>
<sst xmlns="http://schemas.openxmlformats.org/spreadsheetml/2006/main" count="1935" uniqueCount="365">
  <si>
    <t>Rovinná dráha - Ľahká trieda</t>
  </si>
  <si>
    <t>maximálny čas: 120 s</t>
  </si>
  <si>
    <t>časový limit: 60 s</t>
  </si>
  <si>
    <t>Por. číslo</t>
  </si>
  <si>
    <t>Meno pretekára</t>
  </si>
  <si>
    <t>Králik</t>
  </si>
  <si>
    <t>chyby</t>
  </si>
  <si>
    <t>body</t>
  </si>
  <si>
    <t>číslo VP</t>
  </si>
  <si>
    <t>1. beh</t>
  </si>
  <si>
    <t>2. beh</t>
  </si>
  <si>
    <t>Rovinná dráha - Stredná trieda</t>
  </si>
  <si>
    <t>Rovinná dráha - Ťažká trieda</t>
  </si>
  <si>
    <t>pridelené</t>
  </si>
  <si>
    <t>Parkúr - Ľahká trieda</t>
  </si>
  <si>
    <t>Parkúr - Ťažká trieda</t>
  </si>
  <si>
    <t>Skok do výšky</t>
  </si>
  <si>
    <t>50 cm</t>
  </si>
  <si>
    <t>60 cm</t>
  </si>
  <si>
    <t>70 cm</t>
  </si>
  <si>
    <t>75 cm</t>
  </si>
  <si>
    <t>80 cm</t>
  </si>
  <si>
    <t>85 cm</t>
  </si>
  <si>
    <t>90 cm</t>
  </si>
  <si>
    <t>95 cm</t>
  </si>
  <si>
    <t>100 cm</t>
  </si>
  <si>
    <t>CERT</t>
  </si>
  <si>
    <t>Skok do diaľky</t>
  </si>
  <si>
    <t>120 cm</t>
  </si>
  <si>
    <t>140 cm</t>
  </si>
  <si>
    <t>160 cm</t>
  </si>
  <si>
    <t>180 cm</t>
  </si>
  <si>
    <t>200 cm</t>
  </si>
  <si>
    <t>210 cm</t>
  </si>
  <si>
    <t>220 cm</t>
  </si>
  <si>
    <t>Prezývka</t>
  </si>
  <si>
    <t>Rovinná dráha - Elitná trieda</t>
  </si>
  <si>
    <t>Parkúr - Elitná trieda</t>
  </si>
  <si>
    <t>súčet</t>
  </si>
  <si>
    <t>P</t>
  </si>
  <si>
    <t>O</t>
  </si>
  <si>
    <t>Č</t>
  </si>
  <si>
    <t>Čas</t>
  </si>
  <si>
    <t>Čas2</t>
  </si>
  <si>
    <t>P2</t>
  </si>
  <si>
    <t>O2</t>
  </si>
  <si>
    <t>Č2</t>
  </si>
  <si>
    <t>Čas3</t>
  </si>
  <si>
    <t>Chyby</t>
  </si>
  <si>
    <t>Meno</t>
  </si>
  <si>
    <t>Rovinka</t>
  </si>
  <si>
    <t>Parkúr</t>
  </si>
  <si>
    <t>Výška</t>
  </si>
  <si>
    <t>Diaľka</t>
  </si>
  <si>
    <t>VP</t>
  </si>
  <si>
    <t>Zoznam</t>
  </si>
  <si>
    <t>Počet králikov</t>
  </si>
  <si>
    <t>Počet štartov</t>
  </si>
  <si>
    <t>Štartovné</t>
  </si>
  <si>
    <t>E-mail</t>
  </si>
  <si>
    <t>Celkom</t>
  </si>
  <si>
    <t>Adela Hricová</t>
  </si>
  <si>
    <t>Zander Rise Amazing Pets</t>
  </si>
  <si>
    <t>Zander</t>
  </si>
  <si>
    <t>65 - NR</t>
  </si>
  <si>
    <t>ST</t>
  </si>
  <si>
    <t>Ametyst Strong Coneys</t>
  </si>
  <si>
    <t>Amy</t>
  </si>
  <si>
    <t>Answer To Life Royal Jumper</t>
  </si>
  <si>
    <t>Answer</t>
  </si>
  <si>
    <t>Sawyer Checkers Happiness</t>
  </si>
  <si>
    <t>Sawyer</t>
  </si>
  <si>
    <t>LT</t>
  </si>
  <si>
    <t>TT</t>
  </si>
  <si>
    <t>Áno</t>
  </si>
  <si>
    <t>85 - BA</t>
  </si>
  <si>
    <t>44 - MT</t>
  </si>
  <si>
    <t>66 - NR</t>
  </si>
  <si>
    <t>adelka.hric@gmail.com</t>
  </si>
  <si>
    <t>Sára Garajová</t>
  </si>
  <si>
    <t xml:space="preserve">Chiras Dancing On Broken Glass </t>
  </si>
  <si>
    <t>Darinka</t>
  </si>
  <si>
    <t xml:space="preserve">Cortado from Paradise of Dreams </t>
  </si>
  <si>
    <t>Cort</t>
  </si>
  <si>
    <t xml:space="preserve">Kinder Maxi King HoneyBunny </t>
  </si>
  <si>
    <t>Kinder</t>
  </si>
  <si>
    <t xml:space="preserve">Puco Nor'Wester </t>
  </si>
  <si>
    <t xml:space="preserve">Pucoslav </t>
  </si>
  <si>
    <t>ET</t>
  </si>
  <si>
    <t>158-BA</t>
  </si>
  <si>
    <t>157-BA</t>
  </si>
  <si>
    <t>146-BA</t>
  </si>
  <si>
    <t>126-BA</t>
  </si>
  <si>
    <t>saragarajova2@gmail.com , garajovas2@gmail.com</t>
  </si>
  <si>
    <t>Daisy</t>
  </si>
  <si>
    <t>žiadosť</t>
  </si>
  <si>
    <t>Patrícia Kovaľová</t>
  </si>
  <si>
    <t>Marsmallow</t>
  </si>
  <si>
    <t>Mars</t>
  </si>
  <si>
    <t>Jessy</t>
  </si>
  <si>
    <t xml:space="preserve">Paris the happy sunshine </t>
  </si>
  <si>
    <t xml:space="preserve">Paris </t>
  </si>
  <si>
    <t>Šantela</t>
  </si>
  <si>
    <t xml:space="preserve">Awani Golden star </t>
  </si>
  <si>
    <t xml:space="preserve">Awani </t>
  </si>
  <si>
    <t xml:space="preserve">Enemy Golden star </t>
  </si>
  <si>
    <t xml:space="preserve">Enemy </t>
  </si>
  <si>
    <t xml:space="preserve">Speedy Golden star </t>
  </si>
  <si>
    <t xml:space="preserve">Speedy </t>
  </si>
  <si>
    <t xml:space="preserve">Fibi Golden star </t>
  </si>
  <si>
    <t xml:space="preserve">Bunny is a little star </t>
  </si>
  <si>
    <t>Bunny</t>
  </si>
  <si>
    <t xml:space="preserve">Fibi </t>
  </si>
  <si>
    <t xml:space="preserve">LT </t>
  </si>
  <si>
    <t xml:space="preserve">LT  </t>
  </si>
  <si>
    <t xml:space="preserve">Áno </t>
  </si>
  <si>
    <t>123-SN</t>
  </si>
  <si>
    <t>77-SN</t>
  </si>
  <si>
    <t>114-SN</t>
  </si>
  <si>
    <t>117-SN</t>
  </si>
  <si>
    <t>72-BA</t>
  </si>
  <si>
    <t>113-SN</t>
  </si>
  <si>
    <t>122-SN</t>
  </si>
  <si>
    <t xml:space="preserve">žiadosť </t>
  </si>
  <si>
    <t>patriciakovalova@icloud.com</t>
  </si>
  <si>
    <t>Veronika Kamenická</t>
  </si>
  <si>
    <t>Ch Altea from Pradise of Dreams</t>
  </si>
  <si>
    <t>Altea</t>
  </si>
  <si>
    <t>Almera from Pradise of Dreams</t>
  </si>
  <si>
    <t>Almera</t>
  </si>
  <si>
    <t>Anubis Dreams come True</t>
  </si>
  <si>
    <t>Anu</t>
  </si>
  <si>
    <t>Bohemian Kayla</t>
  </si>
  <si>
    <t>Kajla</t>
  </si>
  <si>
    <t>Breakthru from Pradise of Dreams</t>
  </si>
  <si>
    <t>Brejk</t>
  </si>
  <si>
    <t>Imelda Rivera from Pradise of Dreams</t>
  </si>
  <si>
    <t>Imi</t>
  </si>
  <si>
    <t>Ernesto De la Cruz from Pradise of Dreams</t>
  </si>
  <si>
    <t>Ernest</t>
  </si>
  <si>
    <t>Cappuccino from Pradise of Dreams</t>
  </si>
  <si>
    <t>Capi</t>
  </si>
  <si>
    <t>Makalu Flying Miracles</t>
  </si>
  <si>
    <t>Kali</t>
  </si>
  <si>
    <t>The Way You Felt Fast Paws</t>
  </si>
  <si>
    <t>Feli</t>
  </si>
  <si>
    <t>Golden Devil</t>
  </si>
  <si>
    <t>Goldy</t>
  </si>
  <si>
    <t>Gameboy Fast Paws</t>
  </si>
  <si>
    <t>Game</t>
  </si>
  <si>
    <t>Night&amp;Day's Sunflower</t>
  </si>
  <si>
    <t>Sunny</t>
  </si>
  <si>
    <t>To Be Loved from Pradise of Dreams</t>
  </si>
  <si>
    <t>Tala</t>
  </si>
  <si>
    <t>74-MT</t>
  </si>
  <si>
    <t>73-MT</t>
  </si>
  <si>
    <t>81-MT</t>
  </si>
  <si>
    <t>94-MT</t>
  </si>
  <si>
    <t>75-MT</t>
  </si>
  <si>
    <t>107-MT</t>
  </si>
  <si>
    <t>104-MT</t>
  </si>
  <si>
    <t>108-MT</t>
  </si>
  <si>
    <t>100-MT</t>
  </si>
  <si>
    <t>65-MT</t>
  </si>
  <si>
    <t>82-MT</t>
  </si>
  <si>
    <t>106-MT</t>
  </si>
  <si>
    <t>103-MT</t>
  </si>
  <si>
    <t>kh.veronika.kamenicka@gmail.com</t>
  </si>
  <si>
    <t xml:space="preserve">Karin Melušová </t>
  </si>
  <si>
    <t>Be like Dream Golden Kids</t>
  </si>
  <si>
    <t xml:space="preserve">Benjamin z Kežmarku </t>
  </si>
  <si>
    <t xml:space="preserve">Lucifer z Kežmarku </t>
  </si>
  <si>
    <r>
      <t>Ch Hilton</t>
    </r>
    <r>
      <rPr>
        <sz val="11"/>
        <color theme="1"/>
        <rFont val="Calibri"/>
        <family val="2"/>
        <charset val="238"/>
      </rPr>
      <t>'s Paris Golden Kids</t>
    </r>
  </si>
  <si>
    <t>Dia</t>
  </si>
  <si>
    <t>Lucifer</t>
  </si>
  <si>
    <t>Jumper</t>
  </si>
  <si>
    <t xml:space="preserve">Nina Bednarčíková </t>
  </si>
  <si>
    <t>Falcon Strong Coneys</t>
  </si>
  <si>
    <t>Falco</t>
  </si>
  <si>
    <t>Kyllesveiens Shattered Image av Hompetitten</t>
  </si>
  <si>
    <t>Titta</t>
  </si>
  <si>
    <t>Flaemes Modest Virgo</t>
  </si>
  <si>
    <t>Vira</t>
  </si>
  <si>
    <t>Flaemes Deutz Fahr z Mnichova</t>
  </si>
  <si>
    <t>Deutz</t>
  </si>
  <si>
    <t>Dizzy Double Trouble HoneyBunny</t>
  </si>
  <si>
    <t>Dizzy</t>
  </si>
  <si>
    <t>Solens Winter Snowflake</t>
  </si>
  <si>
    <t>Vinnie</t>
  </si>
  <si>
    <t>Japanese Sakura HoneyBunny</t>
  </si>
  <si>
    <t>Sakura</t>
  </si>
  <si>
    <t>Early Sunset Black and White</t>
  </si>
  <si>
    <t>Hiltons Red Carpet Golden Kids</t>
  </si>
  <si>
    <t>Redy</t>
  </si>
  <si>
    <t>Gaia´s Freedom Royal Jumper</t>
  </si>
  <si>
    <t>Freeda</t>
  </si>
  <si>
    <t>Nina Bednarčíková</t>
  </si>
  <si>
    <t>8-LV</t>
  </si>
  <si>
    <t>161-BA</t>
  </si>
  <si>
    <t>99-MT</t>
  </si>
  <si>
    <t>162-BA</t>
  </si>
  <si>
    <t>117-BA</t>
  </si>
  <si>
    <t>107-BA</t>
  </si>
  <si>
    <t>138-BA</t>
  </si>
  <si>
    <t>7-LV</t>
  </si>
  <si>
    <t>64-BA</t>
  </si>
  <si>
    <t>hacajova@centrum.sk</t>
  </si>
  <si>
    <t xml:space="preserve">Sandra Horváthová </t>
  </si>
  <si>
    <t xml:space="preserve">Aiwa Crazy Rabbits </t>
  </si>
  <si>
    <t xml:space="preserve">Alaves Crazy Rabbits </t>
  </si>
  <si>
    <t>Bored Fast Paws</t>
  </si>
  <si>
    <t>Sandra Horváthová</t>
  </si>
  <si>
    <t>Aiwa</t>
  </si>
  <si>
    <t>Alaves</t>
  </si>
  <si>
    <t>Bored</t>
  </si>
  <si>
    <t>96-MT</t>
  </si>
  <si>
    <t>97-MT</t>
  </si>
  <si>
    <t>101-MT</t>
  </si>
  <si>
    <t>chs.crazy.rabbits.016@gmail.com</t>
  </si>
  <si>
    <t>Benjamin</t>
  </si>
  <si>
    <t>Karolína Miženková</t>
  </si>
  <si>
    <t>Company</t>
  </si>
  <si>
    <t>Lolly Poop</t>
  </si>
  <si>
    <t>120-SN</t>
  </si>
  <si>
    <t>52-SN</t>
  </si>
  <si>
    <t>28-SN</t>
  </si>
  <si>
    <t>misa.za@atlas.sk</t>
  </si>
  <si>
    <t>Simona Miženková</t>
  </si>
  <si>
    <t>Jimmy</t>
  </si>
  <si>
    <t xml:space="preserve">Max </t>
  </si>
  <si>
    <t>Gasper</t>
  </si>
  <si>
    <t>Deby</t>
  </si>
  <si>
    <t>Bety</t>
  </si>
  <si>
    <t>Billy</t>
  </si>
  <si>
    <t>Joko 6</t>
  </si>
  <si>
    <t xml:space="preserve">Joko 3 </t>
  </si>
  <si>
    <t>119-SN</t>
  </si>
  <si>
    <t>82-SN</t>
  </si>
  <si>
    <t>45-SN</t>
  </si>
  <si>
    <t>105-SN</t>
  </si>
  <si>
    <t>108-SN</t>
  </si>
  <si>
    <t>127-SN</t>
  </si>
  <si>
    <t>Lolly</t>
  </si>
  <si>
    <t>Max</t>
  </si>
  <si>
    <t>Bella</t>
  </si>
  <si>
    <t>Sivka</t>
  </si>
  <si>
    <t>Joko1</t>
  </si>
  <si>
    <t>Simona Bučková</t>
  </si>
  <si>
    <t>95-SN</t>
  </si>
  <si>
    <t>112-SN</t>
  </si>
  <si>
    <t>103-SN</t>
  </si>
  <si>
    <t>124-SN</t>
  </si>
  <si>
    <t>cucianka@gmail.com</t>
  </si>
  <si>
    <t>Mima</t>
  </si>
  <si>
    <t xml:space="preserve">Agáta Štveráčková </t>
  </si>
  <si>
    <t>Protego Dreamy Darling</t>
  </si>
  <si>
    <t>Rise Fast Paws</t>
  </si>
  <si>
    <t>Vienna Coffee from Paradise of Dreams</t>
  </si>
  <si>
    <t>Glace Coffee from Paradise of Dreams</t>
  </si>
  <si>
    <t>Bluesky When You Wish Upon a Star</t>
  </si>
  <si>
    <t>Ch Ruffian Fast Paws</t>
  </si>
  <si>
    <t xml:space="preserve">Nazzarion Black Bird GK </t>
  </si>
  <si>
    <t xml:space="preserve">Nazzarion Peace of Glory GK </t>
  </si>
  <si>
    <t xml:space="preserve">Nazzarion Iron GK </t>
  </si>
  <si>
    <t xml:space="preserve">Stald Shooting Stars Princess Fantagiró </t>
  </si>
  <si>
    <t xml:space="preserve">Kinder Flying Miracles </t>
  </si>
  <si>
    <t xml:space="preserve">John Reese od MJ </t>
  </si>
  <si>
    <t xml:space="preserve">Malej </t>
  </si>
  <si>
    <t>Agáta Štveráčková</t>
  </si>
  <si>
    <t>Johny</t>
  </si>
  <si>
    <t>Malej</t>
  </si>
  <si>
    <t>GtCh Good Luck Charm RŠ</t>
  </si>
  <si>
    <t>Šalina</t>
  </si>
  <si>
    <t>Ch Neytiri Fast Paws</t>
  </si>
  <si>
    <t>Neytiri</t>
  </si>
  <si>
    <t>Ruffi</t>
  </si>
  <si>
    <t>Rum</t>
  </si>
  <si>
    <t>Vídeň</t>
  </si>
  <si>
    <t>Glace</t>
  </si>
  <si>
    <t>Fanta</t>
  </si>
  <si>
    <t>Wywu</t>
  </si>
  <si>
    <t>Holloway Alumia</t>
  </si>
  <si>
    <t>Hliník</t>
  </si>
  <si>
    <t xml:space="preserve">Železo </t>
  </si>
  <si>
    <t>Glory</t>
  </si>
  <si>
    <t>Proto</t>
  </si>
  <si>
    <t>Simba, Černý pták</t>
  </si>
  <si>
    <t>Boltens Locked in Broken Hill</t>
  </si>
  <si>
    <t>Hilla</t>
  </si>
  <si>
    <t>The King of Hearts from Wonderland BiY</t>
  </si>
  <si>
    <t>Kingos</t>
  </si>
  <si>
    <t>Hicoria Fast Paws</t>
  </si>
  <si>
    <t>Reality Fast Paws</t>
  </si>
  <si>
    <t>Hiči</t>
  </si>
  <si>
    <t>Ríša</t>
  </si>
  <si>
    <t>Reála</t>
  </si>
  <si>
    <t>suzynka69@gmail.com</t>
  </si>
  <si>
    <t>65-NR</t>
  </si>
  <si>
    <t>Ashanty from Galaxy Moonlight</t>
  </si>
  <si>
    <t>85-BA</t>
  </si>
  <si>
    <t>44-MT</t>
  </si>
  <si>
    <t>66-NR</t>
  </si>
  <si>
    <t>Ch Hilton's Paris Golden Kids</t>
  </si>
  <si>
    <r>
      <t>Rum N</t>
    </r>
    <r>
      <rPr>
        <sz val="11"/>
        <color theme="1"/>
        <rFont val="Symbol"/>
        <charset val="2"/>
      </rPr>
      <t xml:space="preserve">¢ </t>
    </r>
    <r>
      <rPr>
        <sz val="11"/>
        <color theme="1"/>
        <rFont val="Calibri"/>
        <family val="2"/>
        <scheme val="minor"/>
      </rPr>
      <t xml:space="preserve">Raisin Dark Night </t>
    </r>
  </si>
  <si>
    <t>Parkúr - Stredná trieda</t>
  </si>
  <si>
    <t>Karin Melušová</t>
  </si>
  <si>
    <t>Tereza Rydrychová</t>
  </si>
  <si>
    <t>t.pejzlova@centrum.cz</t>
  </si>
  <si>
    <t>Nazzarion Criminal Golden Kids</t>
  </si>
  <si>
    <t xml:space="preserve">Zrzek </t>
  </si>
  <si>
    <t>Queen Razia Al Dir Golden Kids</t>
  </si>
  <si>
    <t>Razia</t>
  </si>
  <si>
    <t>Jack Daniel's Tennessee Hoeny</t>
  </si>
  <si>
    <t>Tennessee</t>
  </si>
  <si>
    <t>Law of Hell Golden Kids</t>
  </si>
  <si>
    <t>Hella</t>
  </si>
  <si>
    <t>Miramel From Emeralds</t>
  </si>
  <si>
    <t>Miremel</t>
  </si>
  <si>
    <t>Admiral's Nastěnka Twist of Fate</t>
  </si>
  <si>
    <t>Nasťa</t>
  </si>
  <si>
    <t>Lawrencia Golden Kids</t>
  </si>
  <si>
    <t>Lora</t>
  </si>
  <si>
    <t>Good Overhole od Rychlích Šípů</t>
  </si>
  <si>
    <t>Overhole</t>
  </si>
  <si>
    <t>Ano</t>
  </si>
  <si>
    <t>Alaves Crazy Rabbits</t>
  </si>
  <si>
    <t>Klippeones 007 Spectre</t>
  </si>
  <si>
    <t>Spektra</t>
  </si>
  <si>
    <t>163-BA</t>
  </si>
  <si>
    <r>
      <t>Rum N</t>
    </r>
    <r>
      <rPr>
        <sz val="11"/>
        <color theme="1"/>
        <rFont val="Symbol"/>
        <charset val="2"/>
      </rPr>
      <t xml:space="preserve">¢ </t>
    </r>
    <r>
      <rPr>
        <sz val="11"/>
        <color theme="1"/>
        <rFont val="Calibri"/>
        <family val="2"/>
        <charset val="238"/>
        <scheme val="minor"/>
      </rPr>
      <t xml:space="preserve">Raisin Dark Night </t>
    </r>
  </si>
  <si>
    <t>113-MT</t>
  </si>
  <si>
    <t>Eiren Dark Night</t>
  </si>
  <si>
    <t xml:space="preserve">Eiren </t>
  </si>
  <si>
    <t>Good Feeling RŠ</t>
  </si>
  <si>
    <t>Felina</t>
  </si>
  <si>
    <t>To Be Loved from Paradise of Dreams</t>
  </si>
  <si>
    <t>DISK</t>
  </si>
  <si>
    <t xml:space="preserve">Rum N' Raisin Dark Night </t>
  </si>
  <si>
    <t>XO</t>
  </si>
  <si>
    <t>XXX</t>
  </si>
  <si>
    <t>XXO</t>
  </si>
  <si>
    <t>24-25</t>
  </si>
  <si>
    <t>9.-11.</t>
  </si>
  <si>
    <t>13-16</t>
  </si>
  <si>
    <t>18-21</t>
  </si>
  <si>
    <r>
      <t>Rum N</t>
    </r>
    <r>
      <rPr>
        <sz val="12"/>
        <color theme="1"/>
        <rFont val="Symbol"/>
        <family val="1"/>
        <charset val="2"/>
      </rPr>
      <t>¢</t>
    </r>
    <r>
      <rPr>
        <sz val="12"/>
        <color theme="1"/>
        <rFont val="Calibri"/>
        <family val="2"/>
        <charset val="238"/>
        <scheme val="minor"/>
      </rPr>
      <t xml:space="preserve">Raisin Dark Night </t>
    </r>
  </si>
  <si>
    <t>Vienna Coffee from Parise of Dreams</t>
  </si>
  <si>
    <t>Bluesky When you Wish upon a Star</t>
  </si>
  <si>
    <t>Kinder Maxi King HoneyBuney</t>
  </si>
  <si>
    <t>Cortado from Pardise of Dreams</t>
  </si>
  <si>
    <t>78-MT</t>
  </si>
  <si>
    <t>40-MT</t>
  </si>
  <si>
    <t>102-MT</t>
  </si>
  <si>
    <t>114-MT</t>
  </si>
  <si>
    <t>131-SN</t>
  </si>
  <si>
    <t>132-SN</t>
  </si>
  <si>
    <t>17-LV</t>
  </si>
  <si>
    <t>Dátum a miesto konania: 08.07. 2023 Poprad</t>
  </si>
  <si>
    <t xml:space="preserve">Holloway Alumia </t>
  </si>
  <si>
    <t>25-32</t>
  </si>
  <si>
    <t>21-23</t>
  </si>
  <si>
    <t>Rozhodca: 1. Mária Kamenická 2. Erika Melušová</t>
  </si>
  <si>
    <t>Rozhodca: Erika Melušová</t>
  </si>
  <si>
    <t>Rozhodca: Mária Kamenická</t>
  </si>
  <si>
    <t>Miremel From Emeralds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</si>
</sst>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Symbol"/>
      <charset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4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1"/>
    <xf numFmtId="0" fontId="0" fillId="0" borderId="0" xfId="0" quotePrefix="1"/>
    <xf numFmtId="0" fontId="6" fillId="5" borderId="14" xfId="0" applyFont="1" applyFill="1" applyBorder="1"/>
    <xf numFmtId="0" fontId="0" fillId="5" borderId="0" xfId="0" applyFill="1"/>
    <xf numFmtId="0" fontId="12" fillId="0" borderId="0" xfId="1" applyAlignment="1">
      <alignment horizontal="left"/>
    </xf>
    <xf numFmtId="0" fontId="0" fillId="6" borderId="0" xfId="0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5" fillId="0" borderId="0" xfId="0" quotePrefix="1" applyFont="1"/>
    <xf numFmtId="0" fontId="14" fillId="0" borderId="0" xfId="0" applyFont="1" applyAlignment="1">
      <alignment horizontal="center"/>
    </xf>
    <xf numFmtId="0" fontId="4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applyFont="1"/>
    <xf numFmtId="2" fontId="8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87">
    <dxf>
      <numFmt numFmtId="0" formatCode="General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A7EE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3" displayName="Tabuľka13" ref="A5:P37" totalsRowShown="0" headerRowDxfId="186" dataDxfId="185">
  <autoFilter ref="A5:P37" xr:uid="{00000000-0009-0000-0100-000002000000}"/>
  <sortState xmlns:xlrd2="http://schemas.microsoft.com/office/spreadsheetml/2017/richdata2" ref="A6:P37">
    <sortCondition ref="N5:N37"/>
  </sortState>
  <tableColumns count="16">
    <tableColumn id="1" xr3:uid="{00000000-0010-0000-0000-000001000000}" name="Por. číslo" dataDxfId="184"/>
    <tableColumn id="2" xr3:uid="{00000000-0010-0000-0000-000002000000}" name="Meno pretekára" dataDxfId="183"/>
    <tableColumn id="3" xr3:uid="{00000000-0010-0000-0000-000003000000}" name="Králik" dataDxfId="182"/>
    <tableColumn id="4" xr3:uid="{00000000-0010-0000-0000-000004000000}" name="Prezývka" dataDxfId="181"/>
    <tableColumn id="5" xr3:uid="{00000000-0010-0000-0000-000005000000}" name="Čas" dataDxfId="180"/>
    <tableColumn id="6" xr3:uid="{00000000-0010-0000-0000-000006000000}" name="P" dataDxfId="179"/>
    <tableColumn id="13" xr3:uid="{00000000-0010-0000-0000-00000D000000}" name="O" dataDxfId="178"/>
    <tableColumn id="14" xr3:uid="{00000000-0010-0000-0000-00000E000000}" name="Č" dataDxfId="177"/>
    <tableColumn id="7" xr3:uid="{00000000-0010-0000-0000-000007000000}" name="Čas2" dataDxfId="176"/>
    <tableColumn id="16" xr3:uid="{00000000-0010-0000-0000-000010000000}" name="P2" dataDxfId="175"/>
    <tableColumn id="15" xr3:uid="{00000000-0010-0000-0000-00000F000000}" name="O2" dataDxfId="174"/>
    <tableColumn id="8" xr3:uid="{00000000-0010-0000-0000-000008000000}" name="Č2" dataDxfId="173"/>
    <tableColumn id="9" xr3:uid="{00000000-0010-0000-0000-000009000000}" name="Čas3" dataDxfId="172">
      <calculatedColumnFormula>Tabuľka13[[#This Row],[Čas]]+Tabuľka13[[#This Row],[Čas2]]</calculatedColumnFormula>
    </tableColumn>
    <tableColumn id="10" xr3:uid="{00000000-0010-0000-0000-00000A000000}" name="Chyby" dataDxfId="171">
      <calculatedColumnFormula>Tabuľka13[[#This Row],[Č2]]+Tabuľka13[[#This Row],[O2]]+Tabuľka13[[#This Row],[P2]]+Tabuľka13[[#This Row],[Č]]+Tabuľka13[[#This Row],[O]]+Tabuľka13[[#This Row],[P]]</calculatedColumnFormula>
    </tableColumn>
    <tableColumn id="11" xr3:uid="{00000000-0010-0000-0000-00000B000000}" name="body" dataDxfId="170"/>
    <tableColumn id="12" xr3:uid="{00000000-0010-0000-0000-00000C000000}" name="číslo VP" dataDxfId="169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D000000}" name="Tabuľka79" displayName="Tabuľka79" ref="A5:N38" totalsRowShown="0" headerRowDxfId="25" dataDxfId="24">
  <autoFilter ref="A5:N38" xr:uid="{00000000-0009-0000-0100-000008000000}"/>
  <sortState xmlns:xlrd2="http://schemas.microsoft.com/office/spreadsheetml/2017/richdata2" ref="A6:N38">
    <sortCondition ref="K5:K38"/>
  </sortState>
  <tableColumns count="14">
    <tableColumn id="1" xr3:uid="{00000000-0010-0000-0D00-000001000000}" name="Por. číslo" dataDxfId="23"/>
    <tableColumn id="2" xr3:uid="{00000000-0010-0000-0D00-000002000000}" name="Meno pretekára" dataDxfId="22"/>
    <tableColumn id="3" xr3:uid="{00000000-0010-0000-0D00-000003000000}" name="Králik" dataDxfId="21"/>
    <tableColumn id="19" xr3:uid="{00000000-0010-0000-0D00-000013000000}" name="Prezývka" dataDxfId="20"/>
    <tableColumn id="7" xr3:uid="{00000000-0010-0000-0D00-000007000000}" name="100 cm" dataDxfId="19"/>
    <tableColumn id="8" xr3:uid="{00000000-0010-0000-0D00-000008000000}" name="120 cm" dataDxfId="18"/>
    <tableColumn id="9" xr3:uid="{00000000-0010-0000-0D00-000009000000}" name="140 cm" dataDxfId="17"/>
    <tableColumn id="10" xr3:uid="{00000000-0010-0000-0D00-00000A000000}" name="160 cm" dataDxfId="16"/>
    <tableColumn id="12" xr3:uid="{00000000-0010-0000-0D00-00000C000000}" name="180 cm" dataDxfId="15"/>
    <tableColumn id="14" xr3:uid="{00000000-0010-0000-0D00-00000E000000}" name="200 cm" dataDxfId="14"/>
    <tableColumn id="15" xr3:uid="{00000000-0010-0000-0D00-00000F000000}" name="210 cm" dataDxfId="13"/>
    <tableColumn id="16" xr3:uid="{00000000-0010-0000-0D00-000010000000}" name="220 cm" dataDxfId="12"/>
    <tableColumn id="18" xr3:uid="{00000000-0010-0000-0D00-000012000000}" name="CERT" dataDxfId="11"/>
    <tableColumn id="17" xr3:uid="{00000000-0010-0000-0D00-000011000000}" name="číslo VP" dataDxfId="10"/>
  </tableColumns>
  <tableStyleInfo name="TableStyleLight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Tabuľka4" displayName="Tabuľka4" ref="A1:H101" totalsRowShown="0" dataDxfId="9">
  <autoFilter ref="A1:H101" xr:uid="{00000000-0009-0000-0100-000004000000}"/>
  <sortState xmlns:xlrd2="http://schemas.microsoft.com/office/spreadsheetml/2017/richdata2" ref="A2:H101">
    <sortCondition ref="A1:A101"/>
  </sortState>
  <tableColumns count="8">
    <tableColumn id="1" xr3:uid="{00000000-0010-0000-0E00-000001000000}" name="Meno" dataDxfId="8"/>
    <tableColumn id="2" xr3:uid="{00000000-0010-0000-0E00-000002000000}" name="Králik" dataDxfId="7"/>
    <tableColumn id="3" xr3:uid="{00000000-0010-0000-0E00-000003000000}" name="Prezývka" dataDxfId="6"/>
    <tableColumn id="4" xr3:uid="{00000000-0010-0000-0E00-000004000000}" name="Rovinka" dataDxfId="5"/>
    <tableColumn id="5" xr3:uid="{00000000-0010-0000-0E00-000005000000}" name="Parkúr" dataDxfId="4"/>
    <tableColumn id="7" xr3:uid="{00000000-0010-0000-0E00-000007000000}" name="Výška" dataDxfId="3"/>
    <tableColumn id="6" xr3:uid="{00000000-0010-0000-0E00-000006000000}" name="Diaľka" dataDxfId="2"/>
    <tableColumn id="8" xr3:uid="{00000000-0010-0000-0E00-000008000000}" name="VP" dataDxfId="1"/>
  </tableColumns>
  <tableStyleInfo name="TableStyleLight1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Tabuľka9" displayName="Tabuľka9" ref="J2:N19" totalsRowShown="0">
  <autoFilter ref="J2:N19" xr:uid="{00000000-0009-0000-0100-00000D000000}"/>
  <tableColumns count="5">
    <tableColumn id="1" xr3:uid="{00000000-0010-0000-0F00-000001000000}" name="Meno"/>
    <tableColumn id="2" xr3:uid="{00000000-0010-0000-0F00-000002000000}" name="Počet králikov"/>
    <tableColumn id="3" xr3:uid="{00000000-0010-0000-0F00-000003000000}" name="Počet štartov"/>
    <tableColumn id="4" xr3:uid="{00000000-0010-0000-0F00-000004000000}" name="Štartovné" dataDxfId="0">
      <calculatedColumnFormula>Tabuľka9[[#This Row],[Počet štartov]]*3+1</calculatedColumnFormula>
    </tableColumn>
    <tableColumn id="5" xr3:uid="{00000000-0010-0000-0F00-000005000000}" name="E-mail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ľka1" displayName="Tabuľka1" ref="A5:P43" totalsRowShown="0" headerRowDxfId="168" dataDxfId="167">
  <autoFilter ref="A5:P43" xr:uid="{00000000-0009-0000-0100-000001000000}"/>
  <sortState xmlns:xlrd2="http://schemas.microsoft.com/office/spreadsheetml/2017/richdata2" ref="A6:P43">
    <sortCondition ref="N5:N43"/>
  </sortState>
  <tableColumns count="16">
    <tableColumn id="1" xr3:uid="{00000000-0010-0000-0100-000001000000}" name="Por. číslo" dataDxfId="166"/>
    <tableColumn id="2" xr3:uid="{00000000-0010-0000-0100-000002000000}" name="Meno pretekára" dataDxfId="165"/>
    <tableColumn id="3" xr3:uid="{00000000-0010-0000-0100-000003000000}" name="Králik" dataDxfId="164"/>
    <tableColumn id="4" xr3:uid="{00000000-0010-0000-0100-000004000000}" name="Prezývka" dataDxfId="163"/>
    <tableColumn id="5" xr3:uid="{00000000-0010-0000-0100-000005000000}" name="Čas" dataDxfId="162"/>
    <tableColumn id="6" xr3:uid="{00000000-0010-0000-0100-000006000000}" name="P" dataDxfId="161"/>
    <tableColumn id="13" xr3:uid="{00000000-0010-0000-0100-00000D000000}" name="O" dataDxfId="160"/>
    <tableColumn id="14" xr3:uid="{00000000-0010-0000-0100-00000E000000}" name="Č" dataDxfId="159"/>
    <tableColumn id="7" xr3:uid="{00000000-0010-0000-0100-000007000000}" name="Čas2" dataDxfId="158"/>
    <tableColumn id="16" xr3:uid="{00000000-0010-0000-0100-000010000000}" name="P2" dataDxfId="157"/>
    <tableColumn id="15" xr3:uid="{00000000-0010-0000-0100-00000F000000}" name="O2" dataDxfId="156"/>
    <tableColumn id="8" xr3:uid="{00000000-0010-0000-0100-000008000000}" name="Č2" dataDxfId="155"/>
    <tableColumn id="9" xr3:uid="{00000000-0010-0000-0100-000009000000}" name="Čas3" dataDxfId="154">
      <calculatedColumnFormula>Tabuľka1[[#This Row],[Čas]]+Tabuľka1[[#This Row],[Čas2]]</calculatedColumnFormula>
    </tableColumn>
    <tableColumn id="10" xr3:uid="{00000000-0010-0000-0100-00000A000000}" name="Chyby" dataDxfId="153">
      <calculatedColumnFormula>Tabuľka1[[#This Row],[Č2]]+Tabuľka1[[#This Row],[O2]]+Tabuľka1[[#This Row],[P2]]+Tabuľka1[[#This Row],[Č]]+Tabuľka1[[#This Row],[O]]+Tabuľka1[[#This Row],[P]]</calculatedColumnFormula>
    </tableColumn>
    <tableColumn id="11" xr3:uid="{00000000-0010-0000-0100-00000B000000}" name="body" dataDxfId="152"/>
    <tableColumn id="12" xr3:uid="{00000000-0010-0000-0100-00000C000000}" name="číslo VP" dataDxfId="15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ľka14" displayName="Tabuľka14" ref="A5:P17" totalsRowShown="0" headerRowDxfId="150" dataDxfId="149">
  <autoFilter ref="A5:P17" xr:uid="{00000000-0009-0000-0100-000003000000}"/>
  <sortState xmlns:xlrd2="http://schemas.microsoft.com/office/spreadsheetml/2017/richdata2" ref="A6:P17">
    <sortCondition ref="N5:N17"/>
  </sortState>
  <tableColumns count="16">
    <tableColumn id="1" xr3:uid="{00000000-0010-0000-0200-000001000000}" name="Por. číslo" dataDxfId="148"/>
    <tableColumn id="2" xr3:uid="{00000000-0010-0000-0200-000002000000}" name="Meno pretekára" dataDxfId="147"/>
    <tableColumn id="3" xr3:uid="{00000000-0010-0000-0200-000003000000}" name="Králik" dataDxfId="146"/>
    <tableColumn id="4" xr3:uid="{00000000-0010-0000-0200-000004000000}" name="Prezývka" dataDxfId="145"/>
    <tableColumn id="5" xr3:uid="{00000000-0010-0000-0200-000005000000}" name="Čas" dataDxfId="144"/>
    <tableColumn id="6" xr3:uid="{00000000-0010-0000-0200-000006000000}" name="P" dataDxfId="143"/>
    <tableColumn id="13" xr3:uid="{00000000-0010-0000-0200-00000D000000}" name="O" dataDxfId="142"/>
    <tableColumn id="14" xr3:uid="{00000000-0010-0000-0200-00000E000000}" name="Č" dataDxfId="141"/>
    <tableColumn id="7" xr3:uid="{00000000-0010-0000-0200-000007000000}" name="Čas2" dataDxfId="140"/>
    <tableColumn id="16" xr3:uid="{00000000-0010-0000-0200-000010000000}" name="P2" dataDxfId="139"/>
    <tableColumn id="15" xr3:uid="{00000000-0010-0000-0200-00000F000000}" name="O2" dataDxfId="138"/>
    <tableColumn id="8" xr3:uid="{00000000-0010-0000-0200-000008000000}" name="Č2" dataDxfId="137"/>
    <tableColumn id="9" xr3:uid="{00000000-0010-0000-0200-000009000000}" name="Čas3" dataDxfId="136">
      <calculatedColumnFormula>Tabuľka14[[#This Row],[Čas]]+Tabuľka14[[#This Row],[Čas2]]</calculatedColumnFormula>
    </tableColumn>
    <tableColumn id="10" xr3:uid="{00000000-0010-0000-0200-00000A000000}" name="Chyby" dataDxfId="135">
      <calculatedColumnFormula>Tabuľka14[[#This Row],[P]]+Tabuľka14[[#This Row],[O]]+Tabuľka14[[#This Row],[Č]]+Tabuľka14[[#This Row],[P2]]+Tabuľka14[[#This Row],[O2]]+Tabuľka14[[#This Row],[Č2]]</calculatedColumnFormula>
    </tableColumn>
    <tableColumn id="11" xr3:uid="{00000000-0010-0000-0200-00000B000000}" name="body" dataDxfId="134"/>
    <tableColumn id="12" xr3:uid="{00000000-0010-0000-0200-00000C000000}" name="číslo VP" dataDxfId="13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uľka146" displayName="Tabuľka146" ref="A5:P15" totalsRowShown="0" headerRowDxfId="132" dataDxfId="131">
  <autoFilter ref="A5:P15" xr:uid="{00000000-0009-0000-0100-000005000000}"/>
  <sortState xmlns:xlrd2="http://schemas.microsoft.com/office/spreadsheetml/2017/richdata2" ref="A6:P15">
    <sortCondition ref="N5:N15"/>
  </sortState>
  <tableColumns count="16">
    <tableColumn id="1" xr3:uid="{00000000-0010-0000-0300-000001000000}" name="Por. číslo" dataDxfId="130"/>
    <tableColumn id="2" xr3:uid="{00000000-0010-0000-0300-000002000000}" name="Meno pretekára" dataDxfId="129"/>
    <tableColumn id="3" xr3:uid="{00000000-0010-0000-0300-000003000000}" name="Králik" dataDxfId="128"/>
    <tableColumn id="4" xr3:uid="{00000000-0010-0000-0300-000004000000}" name="Prezývka" dataDxfId="127"/>
    <tableColumn id="5" xr3:uid="{00000000-0010-0000-0300-000005000000}" name="Čas" dataDxfId="126"/>
    <tableColumn id="6" xr3:uid="{00000000-0010-0000-0300-000006000000}" name="P" dataDxfId="125"/>
    <tableColumn id="13" xr3:uid="{00000000-0010-0000-0300-00000D000000}" name="O" dataDxfId="124"/>
    <tableColumn id="14" xr3:uid="{00000000-0010-0000-0300-00000E000000}" name="Č" dataDxfId="123"/>
    <tableColumn id="7" xr3:uid="{00000000-0010-0000-0300-000007000000}" name="Čas2" dataDxfId="122"/>
    <tableColumn id="16" xr3:uid="{00000000-0010-0000-0300-000010000000}" name="P2" dataDxfId="121"/>
    <tableColumn id="15" xr3:uid="{00000000-0010-0000-0300-00000F000000}" name="O2" dataDxfId="120"/>
    <tableColumn id="8" xr3:uid="{00000000-0010-0000-0300-000008000000}" name="Č2" dataDxfId="119"/>
    <tableColumn id="9" xr3:uid="{00000000-0010-0000-0300-000009000000}" name="Čas3" dataDxfId="118">
      <calculatedColumnFormula>Tabuľka146[[#This Row],[Čas]]+Tabuľka146[[#This Row],[Čas2]]</calculatedColumnFormula>
    </tableColumn>
    <tableColumn id="10" xr3:uid="{00000000-0010-0000-0300-00000A000000}" name="Chyby" dataDxfId="117">
      <calculatedColumnFormula>Tabuľka146[[#This Row],[Č2]]+Tabuľka146[[#This Row],[O2]]+Tabuľka146[[#This Row],[P2]]+Tabuľka146[[#This Row],[Č]]+Tabuľka146[[#This Row],[O]]+Tabuľka146[[#This Row],[P]]</calculatedColumnFormula>
    </tableColumn>
    <tableColumn id="11" xr3:uid="{00000000-0010-0000-0300-00000B000000}" name="body" dataDxfId="116"/>
    <tableColumn id="12" xr3:uid="{00000000-0010-0000-0300-00000C000000}" name="číslo VP" dataDxfId="11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uľka1311" displayName="Tabuľka1311" ref="A5:P36" totalsRowShown="0" headerRowDxfId="114" dataDxfId="113">
  <autoFilter ref="A5:P36" xr:uid="{00000000-0009-0000-0100-00000A000000}"/>
  <sortState xmlns:xlrd2="http://schemas.microsoft.com/office/spreadsheetml/2017/richdata2" ref="A6:P36">
    <sortCondition ref="N5:N36"/>
  </sortState>
  <tableColumns count="16">
    <tableColumn id="1" xr3:uid="{00000000-0010-0000-0600-000001000000}" name="Por. číslo" dataDxfId="112"/>
    <tableColumn id="2" xr3:uid="{00000000-0010-0000-0600-000002000000}" name="Meno pretekára" dataDxfId="111"/>
    <tableColumn id="3" xr3:uid="{00000000-0010-0000-0600-000003000000}" name="Králik" dataDxfId="110"/>
    <tableColumn id="4" xr3:uid="{00000000-0010-0000-0600-000004000000}" name="Prezývka" dataDxfId="109"/>
    <tableColumn id="5" xr3:uid="{00000000-0010-0000-0600-000005000000}" name="Čas" dataDxfId="108"/>
    <tableColumn id="6" xr3:uid="{00000000-0010-0000-0600-000006000000}" name="P" dataDxfId="107"/>
    <tableColumn id="13" xr3:uid="{00000000-0010-0000-0600-00000D000000}" name="O" dataDxfId="106"/>
    <tableColumn id="14" xr3:uid="{00000000-0010-0000-0600-00000E000000}" name="Č" dataDxfId="105"/>
    <tableColumn id="7" xr3:uid="{00000000-0010-0000-0600-000007000000}" name="Čas2" dataDxfId="104"/>
    <tableColumn id="16" xr3:uid="{00000000-0010-0000-0600-000010000000}" name="P2" dataDxfId="103"/>
    <tableColumn id="15" xr3:uid="{00000000-0010-0000-0600-00000F000000}" name="O2" dataDxfId="102"/>
    <tableColumn id="8" xr3:uid="{00000000-0010-0000-0600-000008000000}" name="Č2" dataDxfId="101"/>
    <tableColumn id="9" xr3:uid="{00000000-0010-0000-0600-000009000000}" name="Čas3" dataDxfId="100">
      <calculatedColumnFormula>Tabuľka1311[[#This Row],[Čas]]+Tabuľka1311[[#This Row],[Čas2]]</calculatedColumnFormula>
    </tableColumn>
    <tableColumn id="10" xr3:uid="{00000000-0010-0000-0600-00000A000000}" name="Chyby" dataDxfId="99">
      <calculatedColumnFormula>Tabuľka1311[[#This Row],[Č2]]+Tabuľka1311[[#This Row],[O2]]+Tabuľka1311[[#This Row],[P2]]+Tabuľka1311[[#This Row],[Č]]+Tabuľka1311[[#This Row],[O]]+Tabuľka1311[[#This Row],[P]]</calculatedColumnFormula>
    </tableColumn>
    <tableColumn id="11" xr3:uid="{00000000-0010-0000-0600-00000B000000}" name="body" dataDxfId="98"/>
    <tableColumn id="12" xr3:uid="{00000000-0010-0000-0600-00000C000000}" name="číslo VP" dataDxfId="97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uľka131112" displayName="Tabuľka131112" ref="A5:P33" totalsRowShown="0" headerRowDxfId="96" dataDxfId="95">
  <autoFilter ref="A5:P33" xr:uid="{00000000-0009-0000-0100-00000B000000}"/>
  <sortState xmlns:xlrd2="http://schemas.microsoft.com/office/spreadsheetml/2017/richdata2" ref="A6:P33">
    <sortCondition ref="N5:N33"/>
  </sortState>
  <tableColumns count="16">
    <tableColumn id="1" xr3:uid="{00000000-0010-0000-0700-000001000000}" name="Por. číslo" dataDxfId="94"/>
    <tableColumn id="2" xr3:uid="{00000000-0010-0000-0700-000002000000}" name="Meno pretekára" dataDxfId="93"/>
    <tableColumn id="3" xr3:uid="{00000000-0010-0000-0700-000003000000}" name="Králik" dataDxfId="92"/>
    <tableColumn id="4" xr3:uid="{00000000-0010-0000-0700-000004000000}" name="Prezývka" dataDxfId="91"/>
    <tableColumn id="5" xr3:uid="{00000000-0010-0000-0700-000005000000}" name="Čas" dataDxfId="90"/>
    <tableColumn id="6" xr3:uid="{00000000-0010-0000-0700-000006000000}" name="P" dataDxfId="89"/>
    <tableColumn id="13" xr3:uid="{00000000-0010-0000-0700-00000D000000}" name="O" dataDxfId="88"/>
    <tableColumn id="14" xr3:uid="{00000000-0010-0000-0700-00000E000000}" name="Č" dataDxfId="87"/>
    <tableColumn id="7" xr3:uid="{00000000-0010-0000-0700-000007000000}" name="Čas2" dataDxfId="86"/>
    <tableColumn id="16" xr3:uid="{00000000-0010-0000-0700-000010000000}" name="P2" dataDxfId="85"/>
    <tableColumn id="15" xr3:uid="{00000000-0010-0000-0700-00000F000000}" name="O2" dataDxfId="84"/>
    <tableColumn id="8" xr3:uid="{00000000-0010-0000-0700-000008000000}" name="Č2" dataDxfId="83"/>
    <tableColumn id="9" xr3:uid="{00000000-0010-0000-0700-000009000000}" name="Čas3" dataDxfId="82">
      <calculatedColumnFormula>Tabuľka131112[[#This Row],[Čas]]+Tabuľka131112[[#This Row],[Čas2]]</calculatedColumnFormula>
    </tableColumn>
    <tableColumn id="10" xr3:uid="{00000000-0010-0000-0700-00000A000000}" name="Chyby" dataDxfId="81">
      <calculatedColumnFormula>Tabuľka131112[[#This Row],[P]]+Tabuľka131112[[#This Row],[O]]+Tabuľka131112[[#This Row],[Č]]+Tabuľka131112[[#This Row],[Č2]]+Tabuľka131112[[#This Row],[P2]]+Tabuľka131112[[#This Row],[O2]]+L6</calculatedColumnFormula>
    </tableColumn>
    <tableColumn id="11" xr3:uid="{00000000-0010-0000-0700-00000B000000}" name="body" dataDxfId="80"/>
    <tableColumn id="12" xr3:uid="{00000000-0010-0000-0700-00000C000000}" name="číslo VP" dataDxfId="79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uľka13111213" displayName="Tabuľka13111213" ref="A5:P15" totalsRowShown="0" headerRowDxfId="78" dataDxfId="77">
  <autoFilter ref="A5:P15" xr:uid="{00000000-0009-0000-0100-00000C000000}"/>
  <sortState xmlns:xlrd2="http://schemas.microsoft.com/office/spreadsheetml/2017/richdata2" ref="A6:P15">
    <sortCondition ref="N5:N15"/>
  </sortState>
  <tableColumns count="16">
    <tableColumn id="1" xr3:uid="{00000000-0010-0000-0800-000001000000}" name="Por. číslo" dataDxfId="76"/>
    <tableColumn id="2" xr3:uid="{00000000-0010-0000-0800-000002000000}" name="Meno pretekára" dataDxfId="75"/>
    <tableColumn id="3" xr3:uid="{00000000-0010-0000-0800-000003000000}" name="Králik" dataDxfId="74"/>
    <tableColumn id="4" xr3:uid="{00000000-0010-0000-0800-000004000000}" name="Prezývka" dataDxfId="73"/>
    <tableColumn id="5" xr3:uid="{00000000-0010-0000-0800-000005000000}" name="Čas" dataDxfId="72"/>
    <tableColumn id="6" xr3:uid="{00000000-0010-0000-0800-000006000000}" name="P" dataDxfId="71"/>
    <tableColumn id="13" xr3:uid="{00000000-0010-0000-0800-00000D000000}" name="O" dataDxfId="70"/>
    <tableColumn id="14" xr3:uid="{00000000-0010-0000-0800-00000E000000}" name="Č" dataDxfId="69"/>
    <tableColumn id="7" xr3:uid="{00000000-0010-0000-0800-000007000000}" name="Čas2" dataDxfId="68"/>
    <tableColumn id="16" xr3:uid="{00000000-0010-0000-0800-000010000000}" name="P2" dataDxfId="67"/>
    <tableColumn id="15" xr3:uid="{00000000-0010-0000-0800-00000F000000}" name="O2" dataDxfId="66"/>
    <tableColumn id="8" xr3:uid="{00000000-0010-0000-0800-000008000000}" name="Č2" dataDxfId="65"/>
    <tableColumn id="9" xr3:uid="{00000000-0010-0000-0800-000009000000}" name="Čas3" dataDxfId="64">
      <calculatedColumnFormula>Tabuľka13111213[[#This Row],[Čas]]+Tabuľka13111213[[#This Row],[Čas2]]</calculatedColumnFormula>
    </tableColumn>
    <tableColumn id="10" xr3:uid="{00000000-0010-0000-0800-00000A000000}" name="Chyby" dataDxfId="63">
      <calculatedColumnFormula>Tabuľka13111213[[#This Row],[Č2]]+Tabuľka13111213[[#This Row],[O2]]+Tabuľka13111213[[#This Row],[P2]]+Tabuľka13111213[[#This Row],[Č]]+Tabuľka13111213[[#This Row],[O]]+Tabuľka13111213[[#This Row],[P]]</calculatedColumnFormula>
    </tableColumn>
    <tableColumn id="11" xr3:uid="{00000000-0010-0000-0800-00000B000000}" name="body" dataDxfId="62"/>
    <tableColumn id="12" xr3:uid="{00000000-0010-0000-0800-00000C000000}" name="číslo VP" dataDxfId="61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uľka1311121315" displayName="Tabuľka1311121315" ref="A5:P15" totalsRowShown="0" headerRowDxfId="60" dataDxfId="59">
  <autoFilter ref="A5:P15" xr:uid="{00000000-0009-0000-0100-00000E000000}"/>
  <sortState xmlns:xlrd2="http://schemas.microsoft.com/office/spreadsheetml/2017/richdata2" ref="A6:P15">
    <sortCondition ref="N5:N15"/>
  </sortState>
  <tableColumns count="16">
    <tableColumn id="1" xr3:uid="{00000000-0010-0000-0900-000001000000}" name="Por. číslo" dataDxfId="58"/>
    <tableColumn id="2" xr3:uid="{00000000-0010-0000-0900-000002000000}" name="Meno pretekára" dataDxfId="57"/>
    <tableColumn id="3" xr3:uid="{00000000-0010-0000-0900-000003000000}" name="Králik" dataDxfId="56"/>
    <tableColumn id="4" xr3:uid="{00000000-0010-0000-0900-000004000000}" name="Prezývka" dataDxfId="55"/>
    <tableColumn id="5" xr3:uid="{00000000-0010-0000-0900-000005000000}" name="Čas" dataDxfId="54"/>
    <tableColumn id="6" xr3:uid="{00000000-0010-0000-0900-000006000000}" name="P" dataDxfId="53"/>
    <tableColumn id="13" xr3:uid="{00000000-0010-0000-0900-00000D000000}" name="O" dataDxfId="52"/>
    <tableColumn id="14" xr3:uid="{00000000-0010-0000-0900-00000E000000}" name="Č" dataDxfId="51"/>
    <tableColumn id="7" xr3:uid="{00000000-0010-0000-0900-000007000000}" name="Čas2" dataDxfId="50"/>
    <tableColumn id="16" xr3:uid="{00000000-0010-0000-0900-000010000000}" name="P2" dataDxfId="49"/>
    <tableColumn id="15" xr3:uid="{00000000-0010-0000-0900-00000F000000}" name="O2" dataDxfId="48"/>
    <tableColumn id="8" xr3:uid="{00000000-0010-0000-0900-000008000000}" name="Č2" dataDxfId="47"/>
    <tableColumn id="9" xr3:uid="{00000000-0010-0000-0900-000009000000}" name="Čas3" dataDxfId="46">
      <calculatedColumnFormula>Tabuľka1311121315[[#This Row],[Čas]]+Tabuľka1311121315[[#This Row],[Čas2]]</calculatedColumnFormula>
    </tableColumn>
    <tableColumn id="10" xr3:uid="{00000000-0010-0000-0900-00000A000000}" name="Chyby" dataDxfId="45">
      <calculatedColumnFormula>Tabuľka1311121315[[#This Row],[Č2]]+Tabuľka1311121315[[#This Row],[O2]]+Tabuľka1311121315[[#This Row],[P2]]+Tabuľka1311121315[[#This Row],[Č]]+Tabuľka1311121315[[#This Row],[O]]+Tabuľka1311121315[[#This Row],[P]]</calculatedColumnFormula>
    </tableColumn>
    <tableColumn id="11" xr3:uid="{00000000-0010-0000-0900-00000B000000}" name="body" dataDxfId="44"/>
    <tableColumn id="12" xr3:uid="{00000000-0010-0000-0900-00000C000000}" name="číslo VP" dataDxfId="43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C000000}" name="Tabuľka7" displayName="Tabuľka7" ref="A5:O31" totalsRowShown="0" headerRowDxfId="42" dataDxfId="41">
  <autoFilter ref="A5:O31" xr:uid="{00000000-0009-0000-0100-000007000000}"/>
  <sortState xmlns:xlrd2="http://schemas.microsoft.com/office/spreadsheetml/2017/richdata2" ref="A6:O31">
    <sortCondition ref="J5:J31"/>
  </sortState>
  <tableColumns count="15">
    <tableColumn id="1" xr3:uid="{00000000-0010-0000-0C00-000001000000}" name="Por. číslo" dataDxfId="40"/>
    <tableColumn id="2" xr3:uid="{00000000-0010-0000-0C00-000002000000}" name="Meno pretekára" dataDxfId="39"/>
    <tableColumn id="3" xr3:uid="{00000000-0010-0000-0C00-000003000000}" name="Králik" dataDxfId="38"/>
    <tableColumn id="19" xr3:uid="{00000000-0010-0000-0C00-000013000000}" name="Prezývka" dataDxfId="37"/>
    <tableColumn id="6" xr3:uid="{00000000-0010-0000-0C00-000006000000}" name="50 cm" dataDxfId="36"/>
    <tableColumn id="8" xr3:uid="{00000000-0010-0000-0C00-000008000000}" name="60 cm" dataDxfId="35"/>
    <tableColumn id="10" xr3:uid="{00000000-0010-0000-0C00-00000A000000}" name="70 cm" dataDxfId="34"/>
    <tableColumn id="11" xr3:uid="{00000000-0010-0000-0C00-00000B000000}" name="75 cm" dataDxfId="33"/>
    <tableColumn id="12" xr3:uid="{00000000-0010-0000-0C00-00000C000000}" name="80 cm" dataDxfId="32"/>
    <tableColumn id="13" xr3:uid="{00000000-0010-0000-0C00-00000D000000}" name="85 cm" dataDxfId="31"/>
    <tableColumn id="14" xr3:uid="{00000000-0010-0000-0C00-00000E000000}" name="90 cm" dataDxfId="30"/>
    <tableColumn id="15" xr3:uid="{00000000-0010-0000-0C00-00000F000000}" name="95 cm" dataDxfId="29"/>
    <tableColumn id="16" xr3:uid="{00000000-0010-0000-0C00-000010000000}" name="100 cm" dataDxfId="28"/>
    <tableColumn id="18" xr3:uid="{00000000-0010-0000-0C00-000012000000}" name="CERT" dataDxfId="27"/>
    <tableColumn id="17" xr3:uid="{00000000-0010-0000-0C00-000011000000}" name="číslo VP" dataDxfId="26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suzynka69@gmail.com" TargetMode="External"/><Relationship Id="rId1" Type="http://schemas.openxmlformats.org/officeDocument/2006/relationships/hyperlink" Target="mailto:chs.crazy.rabbits.016@gmail.com" TargetMode="Externa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0"/>
  <sheetViews>
    <sheetView view="pageBreakPreview" topLeftCell="A5" zoomScale="93" zoomScaleNormal="100" zoomScaleSheetLayoutView="100" workbookViewId="0">
      <selection activeCell="A3" sqref="A3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40.81640625" bestFit="1" customWidth="1"/>
    <col min="4" max="4" width="17.816406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0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361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4" t="s">
        <v>9</v>
      </c>
      <c r="F4" s="57" t="s">
        <v>6</v>
      </c>
      <c r="G4" s="57"/>
      <c r="H4" s="58"/>
      <c r="I4" s="14" t="s">
        <v>10</v>
      </c>
      <c r="J4" s="57" t="s">
        <v>6</v>
      </c>
      <c r="K4" s="57"/>
      <c r="L4" s="58"/>
      <c r="M4" s="14" t="s">
        <v>38</v>
      </c>
      <c r="N4" s="15" t="s">
        <v>38</v>
      </c>
      <c r="O4" s="16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7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0" t="s">
        <v>306</v>
      </c>
      <c r="C6" s="30" t="s">
        <v>308</v>
      </c>
      <c r="D6" s="35" t="s">
        <v>309</v>
      </c>
      <c r="E6" s="53">
        <v>17.850000000000001</v>
      </c>
      <c r="F6" s="35">
        <v>0</v>
      </c>
      <c r="G6" s="35">
        <v>0</v>
      </c>
      <c r="H6" s="35">
        <v>0</v>
      </c>
      <c r="I6" s="35">
        <v>14.05</v>
      </c>
      <c r="J6" s="35">
        <v>0</v>
      </c>
      <c r="K6" s="35">
        <v>0</v>
      </c>
      <c r="L6" s="35">
        <v>0</v>
      </c>
      <c r="M6" s="35">
        <f>Tabuľka13[[#This Row],[Čas]]+Tabuľka13[[#This Row],[Čas2]]</f>
        <v>31.900000000000002</v>
      </c>
      <c r="N6" s="35">
        <f>Tabuľka13[[#This Row],[Č2]]+Tabuľka13[[#This Row],[O2]]+Tabuľka13[[#This Row],[P2]]+Tabuľka13[[#This Row],[Č]]+Tabuľka13[[#This Row],[O]]+Tabuľka13[[#This Row],[P]]</f>
        <v>0</v>
      </c>
      <c r="O6" s="35">
        <v>5</v>
      </c>
      <c r="P6" s="35">
        <v>3978</v>
      </c>
      <c r="Q6" s="3"/>
      <c r="R6" s="3"/>
      <c r="S6" s="3"/>
      <c r="T6" s="3"/>
      <c r="U6" s="3"/>
    </row>
    <row r="7" spans="1:21" x14ac:dyDescent="0.35">
      <c r="A7" s="6">
        <v>2</v>
      </c>
      <c r="B7" s="30" t="s">
        <v>176</v>
      </c>
      <c r="C7" s="30" t="s">
        <v>194</v>
      </c>
      <c r="D7" s="35" t="s">
        <v>195</v>
      </c>
      <c r="E7" s="53">
        <v>19.16</v>
      </c>
      <c r="F7" s="35">
        <v>0</v>
      </c>
      <c r="G7" s="35">
        <v>0</v>
      </c>
      <c r="H7" s="35">
        <v>0</v>
      </c>
      <c r="I7" s="35">
        <v>15.35</v>
      </c>
      <c r="J7" s="35">
        <v>0</v>
      </c>
      <c r="K7" s="35">
        <v>0</v>
      </c>
      <c r="L7" s="35">
        <v>0</v>
      </c>
      <c r="M7" s="35">
        <f>Tabuľka13[[#This Row],[Čas]]+Tabuľka13[[#This Row],[Čas2]]</f>
        <v>34.51</v>
      </c>
      <c r="N7" s="35">
        <f>Tabuľka13[[#This Row],[Č2]]+Tabuľka13[[#This Row],[O2]]+Tabuľka13[[#This Row],[P2]]+Tabuľka13[[#This Row],[Č]]+Tabuľka13[[#This Row],[O]]+Tabuľka13[[#This Row],[P]]</f>
        <v>0</v>
      </c>
      <c r="O7" s="35">
        <v>4</v>
      </c>
      <c r="P7" s="35" t="s">
        <v>356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207</v>
      </c>
      <c r="C8" s="30" t="s">
        <v>210</v>
      </c>
      <c r="D8" s="35" t="s">
        <v>214</v>
      </c>
      <c r="E8" s="53">
        <v>23.88</v>
      </c>
      <c r="F8" s="35">
        <v>0</v>
      </c>
      <c r="G8" s="35">
        <v>0</v>
      </c>
      <c r="H8" s="35">
        <v>0</v>
      </c>
      <c r="I8" s="35">
        <v>25.67</v>
      </c>
      <c r="J8" s="35">
        <v>0</v>
      </c>
      <c r="K8" s="35">
        <v>0</v>
      </c>
      <c r="L8" s="35">
        <v>0</v>
      </c>
      <c r="M8" s="35">
        <f>Tabuľka13[[#This Row],[Čas]]+Tabuľka13[[#This Row],[Čas2]]</f>
        <v>49.55</v>
      </c>
      <c r="N8" s="35">
        <f>Tabuľka13[[#This Row],[Č2]]+Tabuľka13[[#This Row],[O2]]+Tabuľka13[[#This Row],[P2]]+Tabuľka13[[#This Row],[Č]]+Tabuľka13[[#This Row],[O]]+Tabuľka13[[#This Row],[P]]</f>
        <v>0</v>
      </c>
      <c r="O8" s="35">
        <v>3</v>
      </c>
      <c r="P8" s="35" t="s">
        <v>217</v>
      </c>
      <c r="Q8" s="3"/>
      <c r="R8" s="3"/>
      <c r="S8" s="3"/>
      <c r="T8" s="3"/>
      <c r="U8" s="3"/>
    </row>
    <row r="9" spans="1:21" x14ac:dyDescent="0.35">
      <c r="A9" s="6">
        <v>4</v>
      </c>
      <c r="B9" s="30" t="s">
        <v>79</v>
      </c>
      <c r="C9" s="30" t="s">
        <v>86</v>
      </c>
      <c r="D9" s="35" t="s">
        <v>87</v>
      </c>
      <c r="E9" s="53">
        <v>34.159999999999997</v>
      </c>
      <c r="F9" s="35">
        <v>0</v>
      </c>
      <c r="G9" s="35">
        <v>0</v>
      </c>
      <c r="H9" s="35">
        <v>0</v>
      </c>
      <c r="I9" s="35">
        <v>42.92</v>
      </c>
      <c r="J9" s="35">
        <v>0</v>
      </c>
      <c r="K9" s="35">
        <v>0</v>
      </c>
      <c r="L9" s="35">
        <v>0</v>
      </c>
      <c r="M9" s="35">
        <f>Tabuľka13[[#This Row],[Čas]]+Tabuľka13[[#This Row],[Čas2]]</f>
        <v>77.08</v>
      </c>
      <c r="N9" s="35">
        <f>Tabuľka13[[#This Row],[Č2]]+Tabuľka13[[#This Row],[O2]]+Tabuľka13[[#This Row],[P2]]+Tabuľka13[[#This Row],[Č]]+Tabuľka13[[#This Row],[O]]+Tabuľka13[[#This Row],[P]]</f>
        <v>0</v>
      </c>
      <c r="O9" s="35">
        <v>2</v>
      </c>
      <c r="P9" s="35" t="s">
        <v>92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306</v>
      </c>
      <c r="C10" s="30" t="s">
        <v>322</v>
      </c>
      <c r="D10" s="35" t="s">
        <v>323</v>
      </c>
      <c r="E10" s="53">
        <v>54.44</v>
      </c>
      <c r="F10" s="35">
        <v>0</v>
      </c>
      <c r="G10" s="35">
        <v>0</v>
      </c>
      <c r="H10" s="35">
        <v>0</v>
      </c>
      <c r="I10" s="35">
        <v>45.45</v>
      </c>
      <c r="J10" s="35">
        <v>0</v>
      </c>
      <c r="K10" s="35">
        <v>0</v>
      </c>
      <c r="L10" s="35">
        <v>0</v>
      </c>
      <c r="M10" s="35">
        <f>Tabuľka13[[#This Row],[Čas]]+Tabuľka13[[#This Row],[Čas2]]</f>
        <v>99.89</v>
      </c>
      <c r="N10" s="35">
        <f>Tabuľka13[[#This Row],[Č2]]+Tabuľka13[[#This Row],[O2]]+Tabuľka13[[#This Row],[P2]]+Tabuľka13[[#This Row],[Č]]+Tabuľka13[[#This Row],[O]]+Tabuľka13[[#This Row],[P]]</f>
        <v>0</v>
      </c>
      <c r="O10" s="35">
        <v>1</v>
      </c>
      <c r="P10" s="35">
        <v>3976</v>
      </c>
      <c r="Q10" s="3"/>
      <c r="R10" s="3"/>
      <c r="S10" s="3"/>
      <c r="T10" s="3"/>
      <c r="U10" s="3"/>
    </row>
    <row r="11" spans="1:21" x14ac:dyDescent="0.35">
      <c r="A11" s="6">
        <v>6</v>
      </c>
      <c r="B11" s="30" t="s">
        <v>176</v>
      </c>
      <c r="C11" s="30" t="s">
        <v>191</v>
      </c>
      <c r="D11" s="35" t="s">
        <v>151</v>
      </c>
      <c r="E11" s="53">
        <v>16.22</v>
      </c>
      <c r="F11" s="35">
        <v>0</v>
      </c>
      <c r="G11" s="35">
        <v>0</v>
      </c>
      <c r="H11" s="35">
        <v>0</v>
      </c>
      <c r="I11" s="35">
        <v>8.6999999999999993</v>
      </c>
      <c r="J11" s="35">
        <v>1</v>
      </c>
      <c r="K11" s="45">
        <v>0</v>
      </c>
      <c r="L11" s="35">
        <v>0</v>
      </c>
      <c r="M11" s="35">
        <f>Tabuľka13[[#This Row],[Čas]]+Tabuľka13[[#This Row],[Čas2]]</f>
        <v>24.919999999999998</v>
      </c>
      <c r="N11" s="35">
        <f>Tabuľka13[[#This Row],[Č2]]+Tabuľka13[[#This Row],[O2]]+Tabuľka13[[#This Row],[P2]]+Tabuľka13[[#This Row],[Č]]+Tabuľka13[[#This Row],[O]]+Tabuľka13[[#This Row],[P]]</f>
        <v>1</v>
      </c>
      <c r="O11" s="35"/>
      <c r="P11" s="35" t="s">
        <v>204</v>
      </c>
      <c r="Q11" s="3"/>
      <c r="R11" s="3"/>
      <c r="S11" s="3"/>
      <c r="T11" s="3"/>
      <c r="U11" s="3"/>
    </row>
    <row r="12" spans="1:21" x14ac:dyDescent="0.35">
      <c r="A12" s="6">
        <v>7</v>
      </c>
      <c r="B12" s="30" t="s">
        <v>254</v>
      </c>
      <c r="C12" s="44" t="s">
        <v>289</v>
      </c>
      <c r="D12" s="35" t="s">
        <v>290</v>
      </c>
      <c r="E12" s="53">
        <v>18.82</v>
      </c>
      <c r="F12" s="35">
        <v>0</v>
      </c>
      <c r="G12" s="35">
        <v>0</v>
      </c>
      <c r="H12" s="35">
        <v>0</v>
      </c>
      <c r="I12" s="35">
        <v>26.17</v>
      </c>
      <c r="J12" s="35">
        <v>1</v>
      </c>
      <c r="K12" s="35">
        <v>0</v>
      </c>
      <c r="L12" s="35">
        <v>0</v>
      </c>
      <c r="M12" s="35">
        <f>Tabuľka13[[#This Row],[Čas]]+Tabuľka13[[#This Row],[Čas2]]</f>
        <v>44.99</v>
      </c>
      <c r="N12" s="35">
        <f>Tabuľka13[[#This Row],[Č2]]+Tabuľka13[[#This Row],[O2]]+Tabuľka13[[#This Row],[P2]]+Tabuľka13[[#This Row],[Č]]+Tabuľka13[[#This Row],[O]]+Tabuľka13[[#This Row],[P]]</f>
        <v>1</v>
      </c>
      <c r="O12" s="35"/>
      <c r="P12" s="35">
        <v>3923</v>
      </c>
      <c r="Q12" s="3"/>
      <c r="R12" s="3"/>
      <c r="S12" s="3"/>
      <c r="T12" s="3"/>
      <c r="U12" s="3"/>
    </row>
    <row r="13" spans="1:21" x14ac:dyDescent="0.35">
      <c r="A13" s="6">
        <v>8</v>
      </c>
      <c r="B13" s="30" t="s">
        <v>254</v>
      </c>
      <c r="C13" s="44" t="s">
        <v>255</v>
      </c>
      <c r="D13" s="35" t="s">
        <v>285</v>
      </c>
      <c r="E13" s="53">
        <v>11.19</v>
      </c>
      <c r="F13" s="35">
        <v>0</v>
      </c>
      <c r="G13" s="35">
        <v>0</v>
      </c>
      <c r="H13" s="35">
        <v>0</v>
      </c>
      <c r="I13" s="35">
        <v>33.99</v>
      </c>
      <c r="J13" s="35">
        <v>0</v>
      </c>
      <c r="K13" s="35">
        <v>1</v>
      </c>
      <c r="L13" s="35">
        <v>0</v>
      </c>
      <c r="M13" s="35">
        <f>Tabuľka13[[#This Row],[Čas]]+Tabuľka13[[#This Row],[Čas2]]</f>
        <v>45.18</v>
      </c>
      <c r="N13" s="35">
        <f>Tabuľka13[[#This Row],[Č2]]+Tabuľka13[[#This Row],[O2]]+Tabuľka13[[#This Row],[P2]]+Tabuľka13[[#This Row],[Č]]+Tabuľka13[[#This Row],[O]]+Tabuľka13[[#This Row],[P]]</f>
        <v>1</v>
      </c>
      <c r="O13" s="35"/>
      <c r="P13" s="35">
        <v>4045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168</v>
      </c>
      <c r="C14" s="30" t="s">
        <v>170</v>
      </c>
      <c r="D14" s="35" t="s">
        <v>219</v>
      </c>
      <c r="E14" s="53">
        <v>30</v>
      </c>
      <c r="F14" s="35">
        <v>0</v>
      </c>
      <c r="G14" s="35">
        <v>0</v>
      </c>
      <c r="H14" s="35">
        <v>0</v>
      </c>
      <c r="I14" s="35">
        <v>15.34</v>
      </c>
      <c r="J14" s="35">
        <v>1</v>
      </c>
      <c r="K14" s="35">
        <v>0</v>
      </c>
      <c r="L14" s="35">
        <v>0</v>
      </c>
      <c r="M14" s="35">
        <f>Tabuľka13[[#This Row],[Čas]]+Tabuľka13[[#This Row],[Čas2]]</f>
        <v>45.34</v>
      </c>
      <c r="N14" s="35">
        <f>Tabuľka13[[#This Row],[Č2]]+Tabuľka13[[#This Row],[O2]]+Tabuľka13[[#This Row],[P2]]+Tabuľka13[[#This Row],[Č]]+Tabuľka13[[#This Row],[O]]+Tabuľka13[[#This Row],[P]]</f>
        <v>1</v>
      </c>
      <c r="O14" s="35"/>
      <c r="P14" s="35" t="s">
        <v>353</v>
      </c>
      <c r="Q14" s="3"/>
      <c r="R14" s="3"/>
      <c r="S14" s="3"/>
      <c r="T14" s="3"/>
      <c r="U14" s="3"/>
    </row>
    <row r="15" spans="1:21" x14ac:dyDescent="0.35">
      <c r="A15" s="6">
        <v>10</v>
      </c>
      <c r="B15" s="51" t="s">
        <v>254</v>
      </c>
      <c r="C15" s="51" t="s">
        <v>331</v>
      </c>
      <c r="D15" s="50" t="s">
        <v>332</v>
      </c>
      <c r="E15" s="54">
        <v>25.29</v>
      </c>
      <c r="F15" s="35">
        <v>0</v>
      </c>
      <c r="G15" s="35">
        <v>0</v>
      </c>
      <c r="H15" s="35">
        <v>0</v>
      </c>
      <c r="I15" s="35">
        <v>26.36</v>
      </c>
      <c r="J15" s="35">
        <v>1</v>
      </c>
      <c r="K15" s="35">
        <v>0</v>
      </c>
      <c r="L15" s="35">
        <v>0</v>
      </c>
      <c r="M15" s="35">
        <f>Tabuľka13[[#This Row],[Čas]]+Tabuľka13[[#This Row],[Čas2]]</f>
        <v>51.65</v>
      </c>
      <c r="N15" s="35">
        <f>Tabuľka13[[#This Row],[Č2]]+Tabuľka13[[#This Row],[O2]]+Tabuľka13[[#This Row],[P2]]+Tabuľka13[[#This Row],[Č]]+Tabuľka13[[#This Row],[O]]+Tabuľka13[[#This Row],[P]]</f>
        <v>1</v>
      </c>
      <c r="O15" s="35"/>
      <c r="P15" s="50">
        <v>4043</v>
      </c>
      <c r="Q15" s="3"/>
      <c r="R15" s="3"/>
      <c r="S15" s="3"/>
      <c r="T15" s="3"/>
      <c r="U15" s="3"/>
    </row>
    <row r="16" spans="1:21" x14ac:dyDescent="0.35">
      <c r="A16" s="6">
        <v>11</v>
      </c>
      <c r="B16" s="30" t="s">
        <v>96</v>
      </c>
      <c r="C16" s="30" t="s">
        <v>110</v>
      </c>
      <c r="D16" s="35" t="s">
        <v>111</v>
      </c>
      <c r="E16" s="53">
        <v>31.92</v>
      </c>
      <c r="F16" s="55">
        <v>1</v>
      </c>
      <c r="G16" s="35">
        <v>0</v>
      </c>
      <c r="H16" s="35">
        <v>0</v>
      </c>
      <c r="I16" s="35">
        <v>26.46</v>
      </c>
      <c r="J16" s="35">
        <v>0</v>
      </c>
      <c r="K16" s="35">
        <v>0</v>
      </c>
      <c r="L16" s="35">
        <v>0</v>
      </c>
      <c r="M16" s="35">
        <f>Tabuľka13[[#This Row],[Čas]]+Tabuľka13[[#This Row],[Čas2]]</f>
        <v>58.38</v>
      </c>
      <c r="N16" s="35">
        <f>Tabuľka13[[#This Row],[Č2]]+Tabuľka13[[#This Row],[O2]]+Tabuľka13[[#This Row],[P2]]+Tabuľka13[[#This Row],[Č]]+Tabuľka13[[#This Row],[O]]+Tabuľka13[[#This Row],[P]]</f>
        <v>1</v>
      </c>
      <c r="O16" s="35"/>
      <c r="P16" s="35" t="s">
        <v>118</v>
      </c>
      <c r="Q16" s="3"/>
      <c r="R16" s="3"/>
      <c r="S16" s="3"/>
      <c r="T16" s="3"/>
      <c r="U16" s="3"/>
    </row>
    <row r="17" spans="1:21" x14ac:dyDescent="0.35">
      <c r="A17" s="6">
        <v>12</v>
      </c>
      <c r="B17" s="30" t="s">
        <v>306</v>
      </c>
      <c r="C17" s="30" t="s">
        <v>318</v>
      </c>
      <c r="D17" s="35" t="s">
        <v>319</v>
      </c>
      <c r="E17" s="53">
        <v>29.91</v>
      </c>
      <c r="F17" s="35">
        <v>0</v>
      </c>
      <c r="G17" s="35">
        <v>0</v>
      </c>
      <c r="H17" s="35">
        <v>0</v>
      </c>
      <c r="I17" s="35">
        <v>30.05</v>
      </c>
      <c r="J17" s="35">
        <v>1</v>
      </c>
      <c r="K17" s="35">
        <v>0</v>
      </c>
      <c r="L17" s="35">
        <v>0</v>
      </c>
      <c r="M17" s="35">
        <f>Tabuľka13[[#This Row],[Čas]]+Tabuľka13[[#This Row],[Čas2]]</f>
        <v>59.96</v>
      </c>
      <c r="N17" s="35">
        <f>Tabuľka13[[#This Row],[Č2]]+Tabuľka13[[#This Row],[O2]]+Tabuľka13[[#This Row],[P2]]+Tabuľka13[[#This Row],[Č]]+Tabuľka13[[#This Row],[O]]+Tabuľka13[[#This Row],[P]]</f>
        <v>1</v>
      </c>
      <c r="O17" s="35"/>
      <c r="P17" s="35">
        <v>3280</v>
      </c>
      <c r="Q17" s="3"/>
      <c r="R17" s="3"/>
      <c r="S17" s="3"/>
      <c r="T17" s="3"/>
      <c r="U17" s="3"/>
    </row>
    <row r="18" spans="1:21" x14ac:dyDescent="0.35">
      <c r="A18" s="6">
        <v>13</v>
      </c>
      <c r="B18" s="30" t="s">
        <v>306</v>
      </c>
      <c r="C18" s="44" t="s">
        <v>312</v>
      </c>
      <c r="D18" s="35" t="s">
        <v>313</v>
      </c>
      <c r="E18" s="53">
        <v>35.409999999999997</v>
      </c>
      <c r="F18" s="35">
        <v>1</v>
      </c>
      <c r="G18" s="35">
        <v>0</v>
      </c>
      <c r="H18" s="35">
        <v>0</v>
      </c>
      <c r="I18" s="35">
        <v>44.46</v>
      </c>
      <c r="J18" s="35">
        <v>0</v>
      </c>
      <c r="K18" s="35">
        <v>0</v>
      </c>
      <c r="L18" s="35">
        <v>0</v>
      </c>
      <c r="M18" s="35">
        <f>Tabuľka13[[#This Row],[Čas]]+Tabuľka13[[#This Row],[Čas2]]</f>
        <v>79.87</v>
      </c>
      <c r="N18" s="35">
        <f>Tabuľka13[[#This Row],[Č2]]+Tabuľka13[[#This Row],[O2]]+Tabuľka13[[#This Row],[P2]]+Tabuľka13[[#This Row],[Č]]+Tabuľka13[[#This Row],[O]]+Tabuľka13[[#This Row],[P]]</f>
        <v>1</v>
      </c>
      <c r="O18" s="35"/>
      <c r="P18" s="35">
        <v>3563</v>
      </c>
      <c r="Q18" s="3"/>
      <c r="R18" s="3"/>
      <c r="S18" s="3"/>
      <c r="T18" s="3"/>
      <c r="U18" s="3"/>
    </row>
    <row r="19" spans="1:21" x14ac:dyDescent="0.35">
      <c r="A19" s="6">
        <v>14</v>
      </c>
      <c r="B19" s="30" t="s">
        <v>254</v>
      </c>
      <c r="C19" s="44" t="s">
        <v>256</v>
      </c>
      <c r="D19" s="35" t="s">
        <v>294</v>
      </c>
      <c r="E19" s="53">
        <v>18.63</v>
      </c>
      <c r="F19" s="35">
        <v>0</v>
      </c>
      <c r="G19" s="35">
        <v>0</v>
      </c>
      <c r="H19" s="35">
        <v>0</v>
      </c>
      <c r="I19" s="35">
        <v>15.27</v>
      </c>
      <c r="J19" s="35">
        <v>2</v>
      </c>
      <c r="K19" s="35">
        <v>0</v>
      </c>
      <c r="L19" s="35">
        <v>0</v>
      </c>
      <c r="M19" s="35">
        <f>Tabuľka13[[#This Row],[Čas]]+Tabuľka13[[#This Row],[Čas2]]</f>
        <v>33.9</v>
      </c>
      <c r="N19" s="35">
        <f>Tabuľka13[[#This Row],[Č2]]+Tabuľka13[[#This Row],[O2]]+Tabuľka13[[#This Row],[P2]]+Tabuľka13[[#This Row],[Č]]+Tabuľka13[[#This Row],[O]]+Tabuľka13[[#This Row],[P]]</f>
        <v>2</v>
      </c>
      <c r="O19" s="35"/>
      <c r="P19" s="35">
        <v>4276</v>
      </c>
      <c r="Q19" s="3"/>
      <c r="R19" s="3"/>
      <c r="S19" s="3"/>
      <c r="T19" s="3"/>
      <c r="U19" s="3"/>
    </row>
    <row r="20" spans="1:21" x14ac:dyDescent="0.35">
      <c r="A20" s="6">
        <v>15</v>
      </c>
      <c r="B20" s="30" t="s">
        <v>268</v>
      </c>
      <c r="C20" s="44" t="s">
        <v>261</v>
      </c>
      <c r="D20" s="35" t="s">
        <v>286</v>
      </c>
      <c r="E20" s="35">
        <v>14.75</v>
      </c>
      <c r="F20" s="35">
        <v>1</v>
      </c>
      <c r="G20" s="35">
        <v>0</v>
      </c>
      <c r="H20" s="35">
        <v>0</v>
      </c>
      <c r="I20" s="35">
        <v>22.98</v>
      </c>
      <c r="J20" s="35">
        <v>1</v>
      </c>
      <c r="K20" s="35">
        <v>0</v>
      </c>
      <c r="L20" s="35">
        <v>0</v>
      </c>
      <c r="M20" s="35">
        <f>Tabuľka13[[#This Row],[Čas]]+Tabuľka13[[#This Row],[Čas2]]</f>
        <v>37.730000000000004</v>
      </c>
      <c r="N20" s="35">
        <f>Tabuľka13[[#This Row],[Č2]]+Tabuľka13[[#This Row],[O2]]+Tabuľka13[[#This Row],[P2]]+Tabuľka13[[#This Row],[Č]]+Tabuľka13[[#This Row],[O]]+Tabuľka13[[#This Row],[P]]</f>
        <v>2</v>
      </c>
      <c r="O20" s="35"/>
      <c r="P20" s="35">
        <v>4126</v>
      </c>
      <c r="Q20" s="3"/>
      <c r="R20" s="3"/>
      <c r="S20" s="3"/>
      <c r="T20" s="3"/>
      <c r="U20" s="3"/>
    </row>
    <row r="21" spans="1:21" x14ac:dyDescent="0.35">
      <c r="A21" s="6">
        <v>16</v>
      </c>
      <c r="B21" s="30" t="s">
        <v>96</v>
      </c>
      <c r="C21" s="30" t="s">
        <v>97</v>
      </c>
      <c r="D21" s="35" t="s">
        <v>98</v>
      </c>
      <c r="E21" s="53">
        <v>31.19</v>
      </c>
      <c r="F21" s="35">
        <v>1</v>
      </c>
      <c r="G21" s="35">
        <v>0</v>
      </c>
      <c r="H21" s="35">
        <v>0</v>
      </c>
      <c r="I21" s="35">
        <v>25.59</v>
      </c>
      <c r="J21" s="35">
        <v>0</v>
      </c>
      <c r="K21" s="35">
        <v>1</v>
      </c>
      <c r="L21" s="35">
        <v>0</v>
      </c>
      <c r="M21" s="35">
        <f>Tabuľka13[[#This Row],[Čas]]+Tabuľka13[[#This Row],[Čas2]]</f>
        <v>56.78</v>
      </c>
      <c r="N21" s="35">
        <f>Tabuľka13[[#This Row],[Č2]]+Tabuľka13[[#This Row],[O2]]+Tabuľka13[[#This Row],[P2]]+Tabuľka13[[#This Row],[Č]]+Tabuľka13[[#This Row],[O]]+Tabuľka13[[#This Row],[P]]</f>
        <v>2</v>
      </c>
      <c r="O21" s="35"/>
      <c r="P21" s="35" t="s">
        <v>116</v>
      </c>
      <c r="Q21" s="3"/>
      <c r="R21" s="3"/>
      <c r="S21" s="3"/>
      <c r="T21" s="3"/>
      <c r="U21" s="3"/>
    </row>
    <row r="22" spans="1:21" x14ac:dyDescent="0.35">
      <c r="A22" s="6">
        <v>17</v>
      </c>
      <c r="B22" s="30" t="s">
        <v>96</v>
      </c>
      <c r="C22" s="30" t="s">
        <v>109</v>
      </c>
      <c r="D22" s="35" t="s">
        <v>112</v>
      </c>
      <c r="E22" s="53">
        <v>27.07</v>
      </c>
      <c r="F22" s="35">
        <v>1</v>
      </c>
      <c r="G22" s="35">
        <v>0</v>
      </c>
      <c r="H22" s="35">
        <v>0</v>
      </c>
      <c r="I22" s="35">
        <v>35.200000000000003</v>
      </c>
      <c r="J22" s="35">
        <v>1</v>
      </c>
      <c r="K22" s="35">
        <v>0</v>
      </c>
      <c r="L22" s="35">
        <v>0</v>
      </c>
      <c r="M22" s="35">
        <f>Tabuľka13[[#This Row],[Čas]]+Tabuľka13[[#This Row],[Čas2]]</f>
        <v>62.27</v>
      </c>
      <c r="N22" s="35">
        <f>Tabuľka13[[#This Row],[Č2]]+Tabuľka13[[#This Row],[O2]]+Tabuľka13[[#This Row],[P2]]+Tabuľka13[[#This Row],[Č]]+Tabuľka13[[#This Row],[O]]+Tabuľka13[[#This Row],[P]]</f>
        <v>2</v>
      </c>
      <c r="O22" s="35"/>
      <c r="P22" s="35" t="s">
        <v>354</v>
      </c>
      <c r="Q22" s="3"/>
      <c r="R22" s="3"/>
      <c r="S22" s="3"/>
      <c r="T22" s="3"/>
      <c r="U22" s="3"/>
    </row>
    <row r="23" spans="1:21" x14ac:dyDescent="0.35">
      <c r="A23" s="6">
        <v>18</v>
      </c>
      <c r="B23" s="30" t="s">
        <v>254</v>
      </c>
      <c r="C23" s="44" t="s">
        <v>292</v>
      </c>
      <c r="D23" s="35" t="s">
        <v>295</v>
      </c>
      <c r="E23" s="53">
        <v>30.03</v>
      </c>
      <c r="F23" s="35">
        <v>0</v>
      </c>
      <c r="G23" s="35">
        <v>1</v>
      </c>
      <c r="H23" s="35">
        <v>0</v>
      </c>
      <c r="I23" s="35">
        <v>19.84</v>
      </c>
      <c r="J23" s="35">
        <v>2</v>
      </c>
      <c r="K23" s="35">
        <v>0</v>
      </c>
      <c r="L23" s="35">
        <v>0</v>
      </c>
      <c r="M23" s="35">
        <f>Tabuľka13[[#This Row],[Čas]]+Tabuľka13[[#This Row],[Čas2]]</f>
        <v>49.870000000000005</v>
      </c>
      <c r="N23" s="35">
        <f>Tabuľka13[[#This Row],[Č2]]+Tabuľka13[[#This Row],[O2]]+Tabuľka13[[#This Row],[P2]]+Tabuľka13[[#This Row],[Č]]+Tabuľka13[[#This Row],[O]]+Tabuľka13[[#This Row],[P]]</f>
        <v>3</v>
      </c>
      <c r="O23" s="35"/>
      <c r="P23" s="35">
        <v>4275</v>
      </c>
      <c r="Q23" s="3"/>
      <c r="R23" s="3"/>
      <c r="S23" s="3"/>
      <c r="T23" s="3"/>
      <c r="U23" s="3"/>
    </row>
    <row r="24" spans="1:21" x14ac:dyDescent="0.35">
      <c r="A24" s="6">
        <v>19</v>
      </c>
      <c r="B24" s="3" t="s">
        <v>125</v>
      </c>
      <c r="C24" s="30" t="s">
        <v>142</v>
      </c>
      <c r="D24" s="6" t="s">
        <v>143</v>
      </c>
      <c r="E24" s="52">
        <v>47.88</v>
      </c>
      <c r="F24" s="6">
        <v>1</v>
      </c>
      <c r="G24" s="6">
        <v>0</v>
      </c>
      <c r="H24" s="6">
        <v>0</v>
      </c>
      <c r="I24" s="6">
        <v>43</v>
      </c>
      <c r="J24" s="6">
        <v>2</v>
      </c>
      <c r="K24" s="6">
        <v>0</v>
      </c>
      <c r="L24" s="6">
        <v>0</v>
      </c>
      <c r="M24" s="6">
        <f>Tabuľka13[[#This Row],[Čas]]+Tabuľka13[[#This Row],[Čas2]]</f>
        <v>90.88</v>
      </c>
      <c r="N24" s="6">
        <f>Tabuľka13[[#This Row],[Č2]]+Tabuľka13[[#This Row],[O2]]+Tabuľka13[[#This Row],[P2]]+Tabuľka13[[#This Row],[Č]]+Tabuľka13[[#This Row],[O]]+Tabuľka13[[#This Row],[P]]</f>
        <v>3</v>
      </c>
      <c r="O24" s="6"/>
      <c r="P24" s="6" t="s">
        <v>161</v>
      </c>
      <c r="Q24" s="3"/>
      <c r="R24" s="3"/>
      <c r="S24" s="3"/>
      <c r="T24" s="3"/>
      <c r="U24" s="3"/>
    </row>
    <row r="25" spans="1:21" x14ac:dyDescent="0.35">
      <c r="A25" s="6">
        <v>20</v>
      </c>
      <c r="B25" s="34" t="s">
        <v>96</v>
      </c>
      <c r="C25" s="36" t="s">
        <v>107</v>
      </c>
      <c r="D25" s="33" t="s">
        <v>108</v>
      </c>
      <c r="E25" s="52">
        <v>43.4</v>
      </c>
      <c r="F25" s="6">
        <v>2</v>
      </c>
      <c r="G25" s="6">
        <v>1</v>
      </c>
      <c r="H25" s="6">
        <v>0</v>
      </c>
      <c r="I25" s="6">
        <v>34.06</v>
      </c>
      <c r="J25" s="6">
        <v>1</v>
      </c>
      <c r="K25" s="6">
        <v>0</v>
      </c>
      <c r="L25" s="6">
        <v>0</v>
      </c>
      <c r="M25" s="6">
        <f>Tabuľka13[[#This Row],[Čas]]+Tabuľka13[[#This Row],[Čas2]]</f>
        <v>77.460000000000008</v>
      </c>
      <c r="N25" s="6">
        <f>Tabuľka13[[#This Row],[Č2]]+Tabuľka13[[#This Row],[O2]]+Tabuľka13[[#This Row],[P2]]+Tabuľka13[[#This Row],[Č]]+Tabuľka13[[#This Row],[O]]+Tabuľka13[[#This Row],[P]]</f>
        <v>4</v>
      </c>
      <c r="O25" s="6"/>
      <c r="P25" s="6" t="s">
        <v>355</v>
      </c>
      <c r="Q25" s="3"/>
      <c r="R25" s="3"/>
      <c r="S25" s="3"/>
      <c r="T25" s="3"/>
      <c r="U25" s="3"/>
    </row>
    <row r="26" spans="1:21" x14ac:dyDescent="0.35">
      <c r="A26" s="6">
        <v>21</v>
      </c>
      <c r="B26" s="30" t="s">
        <v>247</v>
      </c>
      <c r="C26" s="30" t="s">
        <v>245</v>
      </c>
      <c r="D26" s="35" t="s">
        <v>245</v>
      </c>
      <c r="E26" s="53">
        <v>26.69</v>
      </c>
      <c r="F26" s="35">
        <v>2</v>
      </c>
      <c r="G26" s="35">
        <v>0</v>
      </c>
      <c r="H26" s="35">
        <v>0</v>
      </c>
      <c r="I26" s="35">
        <v>19.78</v>
      </c>
      <c r="J26" s="35">
        <v>3</v>
      </c>
      <c r="K26" s="35">
        <v>0</v>
      </c>
      <c r="L26" s="35">
        <v>0</v>
      </c>
      <c r="M26" s="35">
        <f>Tabuľka13[[#This Row],[Čas]]+Tabuľka13[[#This Row],[Čas2]]</f>
        <v>46.47</v>
      </c>
      <c r="N26" s="35">
        <f>Tabuľka13[[#This Row],[Č2]]+Tabuľka13[[#This Row],[O2]]+Tabuľka13[[#This Row],[P2]]+Tabuľka13[[#This Row],[Č]]+Tabuľka13[[#This Row],[O]]+Tabuľka13[[#This Row],[P]]</f>
        <v>5</v>
      </c>
      <c r="O26" s="35"/>
      <c r="P26" s="35" t="s">
        <v>249</v>
      </c>
      <c r="Q26" s="3"/>
      <c r="R26" s="3"/>
      <c r="S26" s="3"/>
      <c r="T26" s="3"/>
      <c r="U26" s="3"/>
    </row>
    <row r="27" spans="1:21" x14ac:dyDescent="0.35">
      <c r="A27" s="6">
        <v>22</v>
      </c>
      <c r="B27" s="30" t="s">
        <v>125</v>
      </c>
      <c r="C27" s="30" t="s">
        <v>150</v>
      </c>
      <c r="D27" s="35" t="s">
        <v>151</v>
      </c>
      <c r="E27" s="53">
        <v>47.28</v>
      </c>
      <c r="F27" s="35">
        <v>0</v>
      </c>
      <c r="G27" s="35">
        <v>1</v>
      </c>
      <c r="H27" s="35">
        <v>0</v>
      </c>
      <c r="I27" s="35">
        <v>37.46</v>
      </c>
      <c r="J27" s="35">
        <v>4</v>
      </c>
      <c r="K27" s="35">
        <v>0</v>
      </c>
      <c r="L27" s="35">
        <v>0</v>
      </c>
      <c r="M27" s="35">
        <f>Tabuľka13[[#This Row],[Čas]]+Tabuľka13[[#This Row],[Čas2]]</f>
        <v>84.740000000000009</v>
      </c>
      <c r="N27" s="35">
        <f>Tabuľka13[[#This Row],[Č2]]+Tabuľka13[[#This Row],[O2]]+Tabuľka13[[#This Row],[P2]]+Tabuľka13[[#This Row],[Č]]+Tabuľka13[[#This Row],[O]]+Tabuľka13[[#This Row],[P]]</f>
        <v>5</v>
      </c>
      <c r="O27" s="35"/>
      <c r="P27" s="35" t="s">
        <v>165</v>
      </c>
      <c r="Q27" s="3"/>
      <c r="R27" s="3"/>
      <c r="S27" s="3"/>
      <c r="T27" s="3"/>
      <c r="U27" s="3"/>
    </row>
    <row r="28" spans="1:21" x14ac:dyDescent="0.35">
      <c r="A28" s="6">
        <v>23</v>
      </c>
      <c r="B28" s="30" t="s">
        <v>220</v>
      </c>
      <c r="C28" s="30" t="s">
        <v>221</v>
      </c>
      <c r="D28" s="35" t="s">
        <v>221</v>
      </c>
      <c r="E28" s="53">
        <v>61.5</v>
      </c>
      <c r="F28" s="35">
        <v>0</v>
      </c>
      <c r="G28" s="35">
        <v>0</v>
      </c>
      <c r="H28" s="35">
        <v>1</v>
      </c>
      <c r="I28" s="35">
        <v>82.62</v>
      </c>
      <c r="J28" s="35">
        <v>2</v>
      </c>
      <c r="K28" s="35">
        <v>0</v>
      </c>
      <c r="L28" s="35">
        <v>2</v>
      </c>
      <c r="M28" s="35">
        <f>Tabuľka13[[#This Row],[Čas]]+Tabuľka13[[#This Row],[Čas2]]</f>
        <v>144.12</v>
      </c>
      <c r="N28" s="35">
        <f>Tabuľka13[[#This Row],[Č2]]+Tabuľka13[[#This Row],[O2]]+Tabuľka13[[#This Row],[P2]]+Tabuľka13[[#This Row],[Č]]+Tabuľka13[[#This Row],[O]]+Tabuľka13[[#This Row],[P]]</f>
        <v>5</v>
      </c>
      <c r="O28" s="35"/>
      <c r="P28" s="35" t="s">
        <v>223</v>
      </c>
      <c r="Q28" s="3"/>
      <c r="R28" s="3"/>
      <c r="S28" s="3"/>
      <c r="T28" s="3"/>
      <c r="U28" s="3"/>
    </row>
    <row r="29" spans="1:21" x14ac:dyDescent="0.35">
      <c r="A29" s="6">
        <v>24</v>
      </c>
      <c r="B29" s="30" t="s">
        <v>247</v>
      </c>
      <c r="C29" s="30" t="s">
        <v>94</v>
      </c>
      <c r="D29" s="35" t="s">
        <v>94</v>
      </c>
      <c r="E29" s="53">
        <v>44.66</v>
      </c>
      <c r="F29" s="35">
        <v>2</v>
      </c>
      <c r="G29" s="35">
        <v>3</v>
      </c>
      <c r="H29" s="35">
        <v>0</v>
      </c>
      <c r="I29" s="35">
        <v>27.61</v>
      </c>
      <c r="J29" s="35">
        <v>1</v>
      </c>
      <c r="K29" s="35">
        <v>0</v>
      </c>
      <c r="L29" s="35">
        <v>0</v>
      </c>
      <c r="M29" s="35">
        <f>Tabuľka13[[#This Row],[Čas]]+Tabuľka13[[#This Row],[Čas2]]</f>
        <v>72.27</v>
      </c>
      <c r="N29" s="35">
        <f>Tabuľka13[[#This Row],[Č2]]+Tabuľka13[[#This Row],[O2]]+Tabuľka13[[#This Row],[P2]]+Tabuľka13[[#This Row],[Č]]+Tabuľka13[[#This Row],[O]]+Tabuľka13[[#This Row],[P]]</f>
        <v>6</v>
      </c>
      <c r="O29" s="35"/>
      <c r="P29" s="35" t="s">
        <v>251</v>
      </c>
      <c r="Q29" s="3"/>
      <c r="R29" s="3"/>
      <c r="S29" s="3"/>
      <c r="T29" s="3"/>
      <c r="U29" s="3"/>
    </row>
    <row r="30" spans="1:21" x14ac:dyDescent="0.35">
      <c r="A30" s="6">
        <v>25</v>
      </c>
      <c r="B30" s="30" t="s">
        <v>125</v>
      </c>
      <c r="C30" s="30" t="s">
        <v>136</v>
      </c>
      <c r="D30" s="35" t="s">
        <v>137</v>
      </c>
      <c r="E30" s="53">
        <v>41.69</v>
      </c>
      <c r="F30" s="35">
        <v>1</v>
      </c>
      <c r="G30" s="35">
        <v>1</v>
      </c>
      <c r="H30" s="35">
        <v>0</v>
      </c>
      <c r="I30" s="35">
        <v>31.14</v>
      </c>
      <c r="J30" s="35">
        <v>3</v>
      </c>
      <c r="K30" s="35">
        <v>1</v>
      </c>
      <c r="L30" s="35">
        <v>0</v>
      </c>
      <c r="M30" s="35">
        <f>Tabuľka13[[#This Row],[Čas]]+Tabuľka13[[#This Row],[Čas2]]</f>
        <v>72.83</v>
      </c>
      <c r="N30" s="35">
        <f>Tabuľka13[[#This Row],[Č2]]+Tabuľka13[[#This Row],[O2]]+Tabuľka13[[#This Row],[P2]]+Tabuľka13[[#This Row],[Č]]+Tabuľka13[[#This Row],[O]]+Tabuľka13[[#This Row],[P]]</f>
        <v>6</v>
      </c>
      <c r="O30" s="35"/>
      <c r="P30" s="35" t="s">
        <v>159</v>
      </c>
      <c r="Q30" s="3"/>
      <c r="R30" s="3"/>
      <c r="S30" s="3"/>
      <c r="T30" s="3"/>
      <c r="U30" s="3"/>
    </row>
    <row r="31" spans="1:21" x14ac:dyDescent="0.35">
      <c r="A31" s="6">
        <v>26</v>
      </c>
      <c r="B31" s="30" t="s">
        <v>96</v>
      </c>
      <c r="C31" s="30" t="s">
        <v>100</v>
      </c>
      <c r="D31" s="35" t="s">
        <v>101</v>
      </c>
      <c r="E31" s="53">
        <v>30.1</v>
      </c>
      <c r="F31" s="35">
        <v>3</v>
      </c>
      <c r="G31" s="35">
        <v>1</v>
      </c>
      <c r="H31" s="35">
        <v>0</v>
      </c>
      <c r="I31" s="35">
        <v>27.9</v>
      </c>
      <c r="J31" s="35">
        <v>2</v>
      </c>
      <c r="K31" s="35">
        <v>1</v>
      </c>
      <c r="L31" s="35">
        <v>0</v>
      </c>
      <c r="M31" s="35">
        <f>Tabuľka13[[#This Row],[Čas]]+Tabuľka13[[#This Row],[Čas2]]</f>
        <v>58</v>
      </c>
      <c r="N31" s="35">
        <f>Tabuľka13[[#This Row],[Č2]]+Tabuľka13[[#This Row],[O2]]+Tabuľka13[[#This Row],[P2]]+Tabuľka13[[#This Row],[Č]]+Tabuľka13[[#This Row],[O]]+Tabuľka13[[#This Row],[P]]</f>
        <v>7</v>
      </c>
      <c r="O31" s="35"/>
      <c r="P31" s="35" t="s">
        <v>119</v>
      </c>
      <c r="Q31" s="3"/>
      <c r="R31" s="3"/>
      <c r="S31" s="3"/>
      <c r="T31" s="3"/>
      <c r="U31" s="3"/>
    </row>
    <row r="32" spans="1:21" x14ac:dyDescent="0.35">
      <c r="A32" s="6">
        <v>27</v>
      </c>
      <c r="B32" s="30" t="s">
        <v>227</v>
      </c>
      <c r="C32" s="30" t="s">
        <v>231</v>
      </c>
      <c r="D32" s="35" t="s">
        <v>231</v>
      </c>
      <c r="E32" s="53">
        <v>33.380000000000003</v>
      </c>
      <c r="F32" s="35">
        <v>4</v>
      </c>
      <c r="G32" s="35">
        <v>0</v>
      </c>
      <c r="H32" s="35">
        <v>0</v>
      </c>
      <c r="I32" s="35">
        <v>38.549999999999997</v>
      </c>
      <c r="J32" s="35">
        <v>4</v>
      </c>
      <c r="K32" s="35">
        <v>0</v>
      </c>
      <c r="L32" s="35">
        <v>0</v>
      </c>
      <c r="M32" s="35">
        <f>Tabuľka13[[#This Row],[Čas]]+Tabuľka13[[#This Row],[Čas2]]</f>
        <v>71.930000000000007</v>
      </c>
      <c r="N32" s="35">
        <f>Tabuľka13[[#This Row],[Č2]]+Tabuľka13[[#This Row],[O2]]+Tabuľka13[[#This Row],[P2]]+Tabuľka13[[#This Row],[Č]]+Tabuľka13[[#This Row],[O]]+Tabuľka13[[#This Row],[P]]</f>
        <v>8</v>
      </c>
      <c r="O32" s="35"/>
      <c r="P32" s="35" t="s">
        <v>241</v>
      </c>
      <c r="Q32" s="3"/>
      <c r="R32" s="3"/>
      <c r="S32" s="3"/>
      <c r="T32" s="3"/>
      <c r="U32" s="3"/>
    </row>
    <row r="33" spans="1:21" x14ac:dyDescent="0.35">
      <c r="A33" s="6">
        <v>28</v>
      </c>
      <c r="B33" s="30" t="s">
        <v>125</v>
      </c>
      <c r="C33" s="30" t="s">
        <v>138</v>
      </c>
      <c r="D33" s="35" t="s">
        <v>139</v>
      </c>
      <c r="E33" s="53">
        <v>38.5</v>
      </c>
      <c r="F33" s="35">
        <v>1</v>
      </c>
      <c r="G33" s="35">
        <v>1</v>
      </c>
      <c r="H33" s="35">
        <v>0</v>
      </c>
      <c r="I33" s="35">
        <v>56.13</v>
      </c>
      <c r="J33" s="35">
        <v>5</v>
      </c>
      <c r="K33" s="35">
        <v>1</v>
      </c>
      <c r="L33" s="35">
        <v>0</v>
      </c>
      <c r="M33" s="35">
        <f>Tabuľka13[[#This Row],[Čas]]+Tabuľka13[[#This Row],[Čas2]]</f>
        <v>94.63</v>
      </c>
      <c r="N33" s="35">
        <f>Tabuľka13[[#This Row],[Č2]]+Tabuľka13[[#This Row],[O2]]+Tabuľka13[[#This Row],[P2]]+Tabuľka13[[#This Row],[Č]]+Tabuľka13[[#This Row],[O]]+Tabuľka13[[#This Row],[P]]</f>
        <v>8</v>
      </c>
      <c r="O33" s="35"/>
      <c r="P33" s="35" t="s">
        <v>330</v>
      </c>
      <c r="Q33" s="3"/>
      <c r="R33" s="3"/>
      <c r="S33" s="3"/>
      <c r="T33" s="3"/>
      <c r="U33" s="3"/>
    </row>
    <row r="34" spans="1:21" x14ac:dyDescent="0.35">
      <c r="A34" s="6">
        <v>29</v>
      </c>
      <c r="B34" s="30" t="s">
        <v>227</v>
      </c>
      <c r="C34" s="30" t="s">
        <v>229</v>
      </c>
      <c r="D34" s="35" t="s">
        <v>243</v>
      </c>
      <c r="E34" s="53">
        <v>49.09</v>
      </c>
      <c r="F34" s="35">
        <v>1</v>
      </c>
      <c r="G34" s="35">
        <v>0</v>
      </c>
      <c r="H34" s="35">
        <v>0</v>
      </c>
      <c r="I34" s="35" t="s">
        <v>336</v>
      </c>
      <c r="J34" s="35">
        <v>999</v>
      </c>
      <c r="K34" s="46">
        <v>999</v>
      </c>
      <c r="L34" s="35">
        <v>999</v>
      </c>
      <c r="M34" s="35" t="e">
        <f>Tabuľka13[[#This Row],[Čas]]+Tabuľka13[[#This Row],[Čas2]]</f>
        <v>#VALUE!</v>
      </c>
      <c r="N34" s="35">
        <f>Tabuľka13[[#This Row],[Č2]]+Tabuľka13[[#This Row],[O2]]+Tabuľka13[[#This Row],[P2]]+Tabuľka13[[#This Row],[Č]]+Tabuľka13[[#This Row],[O]]+Tabuľka13[[#This Row],[P]]</f>
        <v>2998</v>
      </c>
      <c r="O34" s="35"/>
      <c r="P34" s="35" t="s">
        <v>237</v>
      </c>
      <c r="Q34" s="3"/>
      <c r="R34" s="3"/>
      <c r="S34" s="3"/>
      <c r="T34" s="3"/>
      <c r="U34" s="3"/>
    </row>
    <row r="35" spans="1:21" x14ac:dyDescent="0.35">
      <c r="A35" s="6">
        <v>30</v>
      </c>
      <c r="B35" s="30" t="s">
        <v>306</v>
      </c>
      <c r="C35" s="44" t="s">
        <v>314</v>
      </c>
      <c r="D35" s="35" t="s">
        <v>315</v>
      </c>
      <c r="E35" s="35">
        <v>28.41</v>
      </c>
      <c r="F35" s="35">
        <v>1</v>
      </c>
      <c r="G35" s="35">
        <v>1</v>
      </c>
      <c r="H35" s="35">
        <v>0</v>
      </c>
      <c r="I35" s="35" t="s">
        <v>336</v>
      </c>
      <c r="J35" s="35">
        <v>999</v>
      </c>
      <c r="K35" s="35">
        <v>999</v>
      </c>
      <c r="L35" s="35">
        <v>999</v>
      </c>
      <c r="M35" s="35" t="e">
        <f>Tabuľka13[[#This Row],[Čas]]+Tabuľka13[[#This Row],[Čas2]]</f>
        <v>#VALUE!</v>
      </c>
      <c r="N35" s="35">
        <f>Tabuľka13[[#This Row],[Č2]]+Tabuľka13[[#This Row],[O2]]+Tabuľka13[[#This Row],[P2]]+Tabuľka13[[#This Row],[Č]]+Tabuľka13[[#This Row],[O]]+Tabuľka13[[#This Row],[P]]</f>
        <v>2999</v>
      </c>
      <c r="O35" s="35"/>
      <c r="P35" s="35">
        <v>3589</v>
      </c>
      <c r="Q35" s="3"/>
      <c r="R35" s="3"/>
      <c r="S35" s="3"/>
      <c r="T35" s="3"/>
      <c r="U35" s="3"/>
    </row>
    <row r="36" spans="1:21" x14ac:dyDescent="0.35">
      <c r="A36" s="6">
        <v>31</v>
      </c>
      <c r="B36" s="30" t="s">
        <v>227</v>
      </c>
      <c r="C36" s="30" t="s">
        <v>228</v>
      </c>
      <c r="D36" s="35" t="s">
        <v>228</v>
      </c>
      <c r="E36" s="53">
        <v>57.41</v>
      </c>
      <c r="F36" s="35">
        <v>3</v>
      </c>
      <c r="G36" s="35">
        <v>0</v>
      </c>
      <c r="H36" s="35">
        <v>0</v>
      </c>
      <c r="I36" s="35" t="s">
        <v>336</v>
      </c>
      <c r="J36" s="35">
        <v>999</v>
      </c>
      <c r="K36" s="35">
        <v>999</v>
      </c>
      <c r="L36" s="35">
        <v>999</v>
      </c>
      <c r="M36" s="35" t="e">
        <f>Tabuľka13[[#This Row],[Čas]]+Tabuľka13[[#This Row],[Čas2]]</f>
        <v>#VALUE!</v>
      </c>
      <c r="N36" s="35">
        <f>Tabuľka13[[#This Row],[Č2]]+Tabuľka13[[#This Row],[O2]]+Tabuľka13[[#This Row],[P2]]+Tabuľka13[[#This Row],[Č]]+Tabuľka13[[#This Row],[O]]+Tabuľka13[[#This Row],[P]]</f>
        <v>3000</v>
      </c>
      <c r="O36" s="35"/>
      <c r="P36" s="35" t="s">
        <v>236</v>
      </c>
      <c r="Q36" s="3"/>
      <c r="R36" s="3"/>
      <c r="S36" s="3"/>
      <c r="T36" s="3"/>
      <c r="U36" s="3"/>
    </row>
    <row r="37" spans="1:21" x14ac:dyDescent="0.35">
      <c r="A37" s="6">
        <v>32</v>
      </c>
      <c r="B37" s="30" t="s">
        <v>168</v>
      </c>
      <c r="C37" s="30" t="s">
        <v>171</v>
      </c>
      <c r="D37" s="35" t="s">
        <v>174</v>
      </c>
      <c r="E37" s="53" t="s">
        <v>336</v>
      </c>
      <c r="F37" s="35">
        <v>999</v>
      </c>
      <c r="G37" s="35">
        <v>999</v>
      </c>
      <c r="H37" s="35">
        <v>999</v>
      </c>
      <c r="I37" s="35">
        <v>28.06</v>
      </c>
      <c r="J37" s="35">
        <v>3</v>
      </c>
      <c r="K37" s="35">
        <v>1</v>
      </c>
      <c r="L37" s="35">
        <v>0</v>
      </c>
      <c r="M37" s="35" t="e">
        <f>Tabuľka13[[#This Row],[Čas]]+Tabuľka13[[#This Row],[Čas2]]</f>
        <v>#VALUE!</v>
      </c>
      <c r="N37" s="35">
        <f>Tabuľka13[[#This Row],[Č2]]+Tabuľka13[[#This Row],[O2]]+Tabuľka13[[#This Row],[P2]]+Tabuľka13[[#This Row],[Č]]+Tabuľka13[[#This Row],[O]]+Tabuľka13[[#This Row],[P]]</f>
        <v>3001</v>
      </c>
      <c r="O37" s="35"/>
      <c r="P37" s="35" t="s">
        <v>352</v>
      </c>
      <c r="Q37" s="3"/>
      <c r="R37" s="3"/>
      <c r="S37" s="3"/>
      <c r="T37" s="3"/>
      <c r="U37" s="3"/>
    </row>
    <row r="38" spans="1:21" x14ac:dyDescent="0.35">
      <c r="A38" s="6"/>
      <c r="B38" s="3"/>
      <c r="C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3"/>
      <c r="Q38" s="3"/>
      <c r="R38" s="3"/>
      <c r="S38" s="3"/>
      <c r="T38" s="3"/>
      <c r="U38" s="3"/>
    </row>
    <row r="39" spans="1:21" ht="21" x14ac:dyDescent="0.5">
      <c r="A39" s="8"/>
      <c r="B39" s="1"/>
      <c r="C39" s="1"/>
      <c r="D39" s="10"/>
      <c r="E39" s="9"/>
      <c r="F39" s="9"/>
      <c r="G39" s="9"/>
      <c r="H39" s="9"/>
      <c r="I39" s="9"/>
      <c r="J39" s="9"/>
      <c r="K39" s="9"/>
      <c r="L39" s="9"/>
      <c r="M39" s="6"/>
      <c r="N39" s="9"/>
      <c r="O39" s="9"/>
      <c r="P39" s="3"/>
      <c r="Q39" s="3"/>
      <c r="R39" s="3"/>
      <c r="S39" s="3"/>
      <c r="T39" s="3"/>
      <c r="U39" s="3"/>
    </row>
    <row r="40" spans="1:21" ht="21" x14ac:dyDescent="0.5">
      <c r="A40" s="8"/>
      <c r="B40" s="1"/>
      <c r="C40" s="1"/>
      <c r="D40" s="10"/>
      <c r="E40" s="9"/>
      <c r="F40" s="9"/>
      <c r="G40" s="9"/>
      <c r="H40" s="9"/>
      <c r="I40" s="9"/>
      <c r="J40" s="9"/>
      <c r="K40" s="9"/>
      <c r="L40" s="9"/>
      <c r="M40" s="6"/>
      <c r="N40" s="9"/>
      <c r="O40" s="9"/>
      <c r="P40" s="3"/>
      <c r="Q40" s="3"/>
      <c r="R40" s="3"/>
      <c r="S40" s="3"/>
      <c r="T40" s="3"/>
      <c r="U40" s="3"/>
    </row>
    <row r="41" spans="1:21" ht="21" x14ac:dyDescent="0.5">
      <c r="A41" s="8"/>
      <c r="B41" s="1"/>
      <c r="C41" s="1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"/>
      <c r="Q41" s="3"/>
      <c r="R41" s="3"/>
      <c r="S41" s="3"/>
      <c r="T41" s="3"/>
      <c r="U41" s="3"/>
    </row>
    <row r="42" spans="1:21" x14ac:dyDescent="0.35">
      <c r="A42" s="5"/>
      <c r="B42" s="2"/>
      <c r="C42" s="2"/>
      <c r="E42" s="1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  <c r="T42" s="3"/>
      <c r="U42" s="3"/>
    </row>
    <row r="43" spans="1:21" x14ac:dyDescent="0.35">
      <c r="A43" s="5"/>
      <c r="B43" s="2"/>
      <c r="C43" s="2"/>
      <c r="E43" s="1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35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35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35">
      <c r="A60" s="6"/>
      <c r="B60" s="3"/>
      <c r="C60" s="3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x14ac:dyDescent="0.35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35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35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35">
      <c r="A64" s="6"/>
      <c r="B64" s="3"/>
      <c r="C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3"/>
      <c r="Q64" s="3"/>
      <c r="R64" s="3"/>
      <c r="S64" s="3"/>
      <c r="T64" s="3"/>
      <c r="U64" s="3"/>
    </row>
    <row r="65" spans="1:21" ht="21" x14ac:dyDescent="0.5">
      <c r="A65" s="8"/>
      <c r="B65" s="1"/>
      <c r="C65" s="1"/>
      <c r="D65" s="10"/>
      <c r="E65" s="9"/>
      <c r="F65" s="9"/>
      <c r="G65" s="9"/>
      <c r="H65" s="9"/>
      <c r="I65" s="9"/>
      <c r="J65" s="9"/>
      <c r="K65" s="9"/>
      <c r="L65" s="9"/>
      <c r="M65" s="6"/>
      <c r="N65" s="9"/>
      <c r="O65" s="9"/>
      <c r="P65" s="3"/>
      <c r="Q65" s="3"/>
      <c r="R65" s="3"/>
      <c r="S65" s="3"/>
      <c r="T65" s="3"/>
      <c r="U65" s="3"/>
    </row>
    <row r="66" spans="1:21" ht="21" x14ac:dyDescent="0.5">
      <c r="A66" s="8"/>
      <c r="B66" s="1"/>
      <c r="C66" s="1"/>
      <c r="D66" s="10"/>
      <c r="E66" s="9"/>
      <c r="F66" s="9"/>
      <c r="G66" s="9"/>
      <c r="H66" s="9"/>
      <c r="I66" s="9"/>
      <c r="J66" s="9"/>
      <c r="K66" s="9"/>
      <c r="L66" s="9"/>
      <c r="M66" s="6"/>
      <c r="N66" s="9"/>
      <c r="O66" s="9"/>
      <c r="P66" s="3"/>
      <c r="Q66" s="3"/>
      <c r="R66" s="3"/>
      <c r="S66" s="3"/>
      <c r="T66" s="3"/>
      <c r="U66" s="3"/>
    </row>
    <row r="67" spans="1:21" ht="21" x14ac:dyDescent="0.5">
      <c r="A67" s="8"/>
      <c r="B67" s="1"/>
      <c r="C67" s="1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3"/>
      <c r="Q67" s="3"/>
      <c r="R67" s="3"/>
      <c r="S67" s="3"/>
      <c r="T67" s="3"/>
      <c r="U67" s="3"/>
    </row>
    <row r="68" spans="1:21" x14ac:dyDescent="0.35">
      <c r="A68" s="5"/>
      <c r="B68" s="2"/>
      <c r="C68" s="2"/>
      <c r="E68" s="1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"/>
      <c r="R68" s="3"/>
      <c r="S68" s="3"/>
      <c r="T68" s="3"/>
      <c r="U68" s="3"/>
    </row>
    <row r="69" spans="1:21" x14ac:dyDescent="0.35">
      <c r="A69" s="5"/>
      <c r="B69" s="2"/>
      <c r="C69" s="2"/>
      <c r="E69" s="10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  <c r="U73" s="3"/>
    </row>
    <row r="74" spans="1:21" x14ac:dyDescent="0.35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35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35">
      <c r="A76" s="6"/>
      <c r="B76" s="3"/>
      <c r="C76" s="3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  <c r="U76" s="3"/>
    </row>
    <row r="77" spans="1:21" x14ac:dyDescent="0.35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35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35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35">
      <c r="A80" s="6"/>
      <c r="B80" s="3"/>
      <c r="C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3"/>
      <c r="Q80" s="3"/>
      <c r="R80" s="3"/>
      <c r="S80" s="3"/>
      <c r="T80" s="3"/>
      <c r="U80" s="3"/>
    </row>
    <row r="81" spans="1:21" ht="21" x14ac:dyDescent="0.5">
      <c r="A81" s="8"/>
      <c r="B81" s="1"/>
      <c r="C81" s="1"/>
      <c r="D81" s="10"/>
      <c r="E81" s="9"/>
      <c r="F81" s="9"/>
      <c r="G81" s="9"/>
      <c r="H81" s="9"/>
      <c r="I81" s="9"/>
      <c r="J81" s="9"/>
      <c r="K81" s="9"/>
      <c r="L81" s="9"/>
      <c r="M81" s="6"/>
      <c r="N81" s="9"/>
      <c r="O81" s="9"/>
      <c r="P81" s="3"/>
      <c r="Q81" s="3"/>
      <c r="R81" s="3"/>
      <c r="S81" s="3"/>
      <c r="T81" s="3"/>
      <c r="U81" s="3"/>
    </row>
    <row r="82" spans="1:21" ht="21" x14ac:dyDescent="0.5">
      <c r="A82" s="8"/>
      <c r="B82" s="1"/>
      <c r="C82" s="1"/>
      <c r="D82" s="10"/>
      <c r="E82" s="9"/>
      <c r="F82" s="9"/>
      <c r="G82" s="9"/>
      <c r="H82" s="9"/>
      <c r="I82" s="9"/>
      <c r="J82" s="9"/>
      <c r="K82" s="9"/>
      <c r="L82" s="9"/>
      <c r="M82" s="6"/>
      <c r="N82" s="9"/>
      <c r="O82" s="9"/>
      <c r="P82" s="3"/>
      <c r="Q82" s="3"/>
      <c r="R82" s="3"/>
      <c r="S82" s="3"/>
      <c r="T82" s="3"/>
      <c r="U82" s="3"/>
    </row>
    <row r="83" spans="1:21" ht="21" x14ac:dyDescent="0.5">
      <c r="A83" s="8"/>
      <c r="B83" s="1"/>
      <c r="C83" s="1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3"/>
      <c r="Q83" s="3"/>
      <c r="R83" s="3"/>
      <c r="S83" s="3"/>
      <c r="T83" s="3"/>
      <c r="U83" s="3"/>
    </row>
    <row r="84" spans="1:21" x14ac:dyDescent="0.35">
      <c r="A84" s="5"/>
      <c r="B84" s="2"/>
      <c r="C84" s="2"/>
      <c r="E84" s="10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3"/>
      <c r="R84" s="3"/>
      <c r="S84" s="3"/>
      <c r="T84" s="3"/>
      <c r="U84" s="3"/>
    </row>
    <row r="85" spans="1:21" x14ac:dyDescent="0.35">
      <c r="A85" s="5"/>
      <c r="B85" s="2"/>
      <c r="C85" s="2"/>
      <c r="E85" s="1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  <c r="U89" s="3"/>
    </row>
    <row r="90" spans="1:21" x14ac:dyDescent="0.35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35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35">
      <c r="A92" s="6"/>
      <c r="B92" s="3"/>
      <c r="C92" s="3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  <c r="R92" s="3"/>
      <c r="S92" s="3"/>
      <c r="T92" s="3"/>
      <c r="U92" s="3"/>
    </row>
    <row r="93" spans="1:21" x14ac:dyDescent="0.35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35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35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35">
      <c r="A96" s="6"/>
      <c r="B96" s="3"/>
      <c r="C96" s="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3"/>
      <c r="Q96" s="3"/>
      <c r="R96" s="3"/>
      <c r="S96" s="3"/>
      <c r="T96" s="3"/>
      <c r="U96" s="3"/>
    </row>
    <row r="97" spans="1:21" ht="21" x14ac:dyDescent="0.5">
      <c r="A97" s="8"/>
      <c r="B97" s="1"/>
      <c r="C97" s="1"/>
      <c r="D97" s="10"/>
      <c r="E97" s="9"/>
      <c r="F97" s="9"/>
      <c r="G97" s="9"/>
      <c r="H97" s="9"/>
      <c r="I97" s="9"/>
      <c r="J97" s="9"/>
      <c r="K97" s="9"/>
      <c r="L97" s="9"/>
      <c r="M97" s="6"/>
      <c r="N97" s="9"/>
      <c r="O97" s="9"/>
      <c r="P97" s="3"/>
      <c r="Q97" s="3"/>
      <c r="R97" s="3"/>
      <c r="S97" s="3"/>
      <c r="T97" s="3"/>
      <c r="U97" s="3"/>
    </row>
    <row r="98" spans="1:21" ht="21" x14ac:dyDescent="0.5">
      <c r="A98" s="8"/>
      <c r="B98" s="1"/>
      <c r="C98" s="1"/>
      <c r="D98" s="10"/>
      <c r="E98" s="9"/>
      <c r="F98" s="9"/>
      <c r="G98" s="9"/>
      <c r="H98" s="9"/>
      <c r="I98" s="9"/>
      <c r="J98" s="9"/>
      <c r="K98" s="9"/>
      <c r="L98" s="9"/>
      <c r="M98" s="6"/>
      <c r="N98" s="9"/>
      <c r="O98" s="9"/>
      <c r="P98" s="3"/>
      <c r="Q98" s="3"/>
      <c r="R98" s="3"/>
      <c r="S98" s="3"/>
      <c r="T98" s="3"/>
      <c r="U98" s="3"/>
    </row>
    <row r="99" spans="1:21" ht="21" x14ac:dyDescent="0.5">
      <c r="A99" s="8"/>
      <c r="B99" s="1"/>
      <c r="C99" s="1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3"/>
      <c r="Q99" s="3"/>
      <c r="R99" s="3"/>
      <c r="S99" s="3"/>
      <c r="T99" s="3"/>
      <c r="U99" s="3"/>
    </row>
    <row r="100" spans="1:21" x14ac:dyDescent="0.35">
      <c r="A100" s="5"/>
      <c r="B100" s="2"/>
      <c r="C100" s="2"/>
      <c r="E100" s="1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3"/>
      <c r="R100" s="3"/>
      <c r="S100" s="3"/>
      <c r="T100" s="3"/>
      <c r="U100" s="3"/>
    </row>
    <row r="101" spans="1:21" x14ac:dyDescent="0.35">
      <c r="A101" s="5"/>
      <c r="B101" s="2"/>
      <c r="C101" s="2"/>
      <c r="E101" s="1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1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</row>
    <row r="110" spans="1:21" x14ac:dyDescent="0.35">
      <c r="A110" s="6"/>
      <c r="B110" s="3"/>
      <c r="C110" s="3"/>
      <c r="E110" s="1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11"/>
      <c r="F111" s="6"/>
      <c r="G111" s="6"/>
      <c r="H111" s="6"/>
      <c r="I111" s="6"/>
      <c r="J111" s="6"/>
      <c r="K111" s="6"/>
      <c r="L111" s="6"/>
      <c r="M111" s="6"/>
      <c r="N111" s="6"/>
      <c r="O111" s="6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35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35">
      <c r="A346" s="6"/>
      <c r="B346" s="3"/>
      <c r="C346" s="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3"/>
      <c r="Q346" s="3"/>
      <c r="R346" s="3"/>
      <c r="S346" s="3"/>
      <c r="T346" s="3"/>
      <c r="U346" s="3"/>
    </row>
    <row r="347" spans="1:21" x14ac:dyDescent="0.35">
      <c r="A347" s="6"/>
      <c r="B347" s="3"/>
      <c r="C347" s="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3"/>
      <c r="Q347" s="3"/>
      <c r="R347" s="3"/>
      <c r="S347" s="3"/>
      <c r="T347" s="3"/>
      <c r="U347" s="3"/>
    </row>
    <row r="348" spans="1:21" x14ac:dyDescent="0.35">
      <c r="A348" s="6"/>
      <c r="B348" s="3"/>
      <c r="C348" s="3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3"/>
      <c r="Q348" s="3"/>
      <c r="R348" s="3"/>
      <c r="S348" s="3"/>
      <c r="T348" s="3"/>
      <c r="U348" s="3"/>
    </row>
    <row r="349" spans="1:21" x14ac:dyDescent="0.35">
      <c r="A349" s="6"/>
      <c r="B349" s="3"/>
      <c r="C349" s="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3"/>
    </row>
    <row r="350" spans="1:21" x14ac:dyDescent="0.35">
      <c r="A350" s="6"/>
      <c r="B350" s="3"/>
      <c r="C350" s="3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58" fitToWidth="0" fitToHeight="0" orientation="landscape" r:id="rId1"/>
  <rowBreaks count="1" manualBreakCount="1">
    <brk id="63" max="11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8"/>
  <sheetViews>
    <sheetView view="pageBreakPreview" topLeftCell="A2" zoomScaleNormal="100" zoomScaleSheetLayoutView="100" workbookViewId="0">
      <selection activeCell="C15" sqref="C15"/>
    </sheetView>
  </sheetViews>
  <sheetFormatPr defaultColWidth="8.81640625" defaultRowHeight="14.5" x14ac:dyDescent="0.35"/>
  <cols>
    <col min="1" max="1" width="11.453125" customWidth="1"/>
    <col min="2" max="2" width="28.81640625" customWidth="1"/>
    <col min="3" max="3" width="43.81640625" bestFit="1" customWidth="1"/>
    <col min="4" max="4" width="13.81640625" style="7" bestFit="1" customWidth="1"/>
    <col min="5" max="10" width="8.81640625" style="7"/>
    <col min="11" max="13" width="9.453125" style="7" customWidth="1"/>
    <col min="14" max="14" width="10.453125" style="7" customWidth="1"/>
  </cols>
  <sheetData>
    <row r="1" spans="1:14" ht="21" x14ac:dyDescent="0.5">
      <c r="A1" s="4" t="s">
        <v>27</v>
      </c>
    </row>
    <row r="2" spans="1:14" ht="21" x14ac:dyDescent="0.5">
      <c r="A2" s="4" t="s">
        <v>357</v>
      </c>
    </row>
    <row r="3" spans="1:14" ht="21" x14ac:dyDescent="0.5">
      <c r="A3" s="4" t="s">
        <v>361</v>
      </c>
    </row>
    <row r="4" spans="1:14" ht="15.5" x14ac:dyDescent="0.35">
      <c r="L4" s="5"/>
    </row>
    <row r="5" spans="1:14" s="2" customFormat="1" ht="15" x14ac:dyDescent="0.3">
      <c r="A5" s="2" t="s">
        <v>3</v>
      </c>
      <c r="B5" s="2" t="s">
        <v>4</v>
      </c>
      <c r="C5" s="2" t="s">
        <v>5</v>
      </c>
      <c r="D5" s="5" t="s">
        <v>35</v>
      </c>
      <c r="E5" s="5" t="s">
        <v>25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26</v>
      </c>
      <c r="N5" s="5" t="s">
        <v>8</v>
      </c>
    </row>
    <row r="6" spans="1:14" ht="15.5" x14ac:dyDescent="0.35">
      <c r="A6" s="6">
        <v>1</v>
      </c>
      <c r="B6" s="32" t="s">
        <v>176</v>
      </c>
      <c r="C6" s="32" t="s">
        <v>185</v>
      </c>
      <c r="D6" s="37" t="s">
        <v>186</v>
      </c>
      <c r="E6" s="6" t="s">
        <v>40</v>
      </c>
      <c r="F6" s="6" t="s">
        <v>40</v>
      </c>
      <c r="G6" s="6" t="s">
        <v>40</v>
      </c>
      <c r="H6" s="6" t="s">
        <v>338</v>
      </c>
      <c r="I6" s="6" t="s">
        <v>40</v>
      </c>
      <c r="J6" s="6" t="s">
        <v>40</v>
      </c>
      <c r="K6" s="6" t="s">
        <v>338</v>
      </c>
      <c r="L6" s="6" t="s">
        <v>339</v>
      </c>
      <c r="M6" s="6" t="s">
        <v>26</v>
      </c>
      <c r="N6" s="35" t="s">
        <v>201</v>
      </c>
    </row>
    <row r="7" spans="1:14" ht="15.5" x14ac:dyDescent="0.35">
      <c r="A7" s="6">
        <v>2</v>
      </c>
      <c r="B7" s="32" t="s">
        <v>176</v>
      </c>
      <c r="C7" s="32" t="s">
        <v>187</v>
      </c>
      <c r="D7" s="37" t="s">
        <v>188</v>
      </c>
      <c r="E7" s="6" t="s">
        <v>40</v>
      </c>
      <c r="F7" s="6" t="s">
        <v>40</v>
      </c>
      <c r="G7" s="6" t="s">
        <v>40</v>
      </c>
      <c r="H7" s="6" t="s">
        <v>40</v>
      </c>
      <c r="I7" s="6" t="s">
        <v>40</v>
      </c>
      <c r="J7" s="6" t="s">
        <v>340</v>
      </c>
      <c r="K7" s="6" t="s">
        <v>340</v>
      </c>
      <c r="L7" s="6"/>
      <c r="M7" s="6" t="s">
        <v>26</v>
      </c>
      <c r="N7" s="6" t="s">
        <v>202</v>
      </c>
    </row>
    <row r="8" spans="1:14" ht="15.5" x14ac:dyDescent="0.35">
      <c r="A8" s="6">
        <v>3</v>
      </c>
      <c r="B8" s="32" t="s">
        <v>254</v>
      </c>
      <c r="C8" s="29" t="s">
        <v>260</v>
      </c>
      <c r="D8" s="37" t="s">
        <v>275</v>
      </c>
      <c r="E8" s="6" t="s">
        <v>40</v>
      </c>
      <c r="F8" s="6" t="s">
        <v>340</v>
      </c>
      <c r="G8" s="6" t="s">
        <v>40</v>
      </c>
      <c r="H8" s="6" t="s">
        <v>40</v>
      </c>
      <c r="I8" s="6" t="s">
        <v>40</v>
      </c>
      <c r="J8" s="6" t="s">
        <v>40</v>
      </c>
      <c r="K8" s="6" t="s">
        <v>339</v>
      </c>
      <c r="L8" s="6"/>
      <c r="M8" s="6"/>
      <c r="N8" s="35">
        <v>2746</v>
      </c>
    </row>
    <row r="9" spans="1:14" ht="15.5" x14ac:dyDescent="0.35">
      <c r="A9" s="6">
        <v>4</v>
      </c>
      <c r="B9" s="32" t="s">
        <v>125</v>
      </c>
      <c r="C9" s="32" t="s">
        <v>128</v>
      </c>
      <c r="D9" s="37" t="s">
        <v>129</v>
      </c>
      <c r="E9" s="6" t="s">
        <v>338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339</v>
      </c>
      <c r="K9" s="6"/>
      <c r="L9" s="6"/>
      <c r="M9" s="6"/>
      <c r="N9" s="35" t="s">
        <v>155</v>
      </c>
    </row>
    <row r="10" spans="1:14" ht="15.5" x14ac:dyDescent="0.35">
      <c r="A10" s="6">
        <v>5</v>
      </c>
      <c r="B10" s="32" t="s">
        <v>254</v>
      </c>
      <c r="C10" s="29" t="s">
        <v>271</v>
      </c>
      <c r="D10" s="37" t="s">
        <v>272</v>
      </c>
      <c r="E10" s="6" t="s">
        <v>40</v>
      </c>
      <c r="F10" s="6" t="s">
        <v>40</v>
      </c>
      <c r="G10" s="6" t="s">
        <v>40</v>
      </c>
      <c r="H10" s="6" t="s">
        <v>338</v>
      </c>
      <c r="I10" s="6" t="s">
        <v>40</v>
      </c>
      <c r="J10" s="6" t="s">
        <v>339</v>
      </c>
      <c r="K10" s="6"/>
      <c r="L10" s="6"/>
      <c r="M10" s="6"/>
      <c r="N10" s="6">
        <v>2222</v>
      </c>
    </row>
    <row r="11" spans="1:14" ht="15.5" x14ac:dyDescent="0.35">
      <c r="A11" s="6">
        <v>6</v>
      </c>
      <c r="B11" s="32" t="s">
        <v>168</v>
      </c>
      <c r="C11" s="32" t="s">
        <v>302</v>
      </c>
      <c r="D11" s="37" t="s">
        <v>101</v>
      </c>
      <c r="E11" s="6" t="s">
        <v>338</v>
      </c>
      <c r="F11" s="6" t="s">
        <v>40</v>
      </c>
      <c r="G11" s="6" t="s">
        <v>338</v>
      </c>
      <c r="H11" s="6" t="s">
        <v>40</v>
      </c>
      <c r="I11" s="6" t="s">
        <v>338</v>
      </c>
      <c r="J11" s="6" t="s">
        <v>339</v>
      </c>
      <c r="K11" s="6"/>
      <c r="L11" s="6"/>
      <c r="M11" s="6"/>
      <c r="N11" s="35" t="s">
        <v>350</v>
      </c>
    </row>
    <row r="12" spans="1:14" ht="15.5" x14ac:dyDescent="0.35">
      <c r="A12" s="6">
        <v>7</v>
      </c>
      <c r="B12" s="32" t="s">
        <v>176</v>
      </c>
      <c r="C12" s="32" t="s">
        <v>179</v>
      </c>
      <c r="D12" s="37" t="s">
        <v>180</v>
      </c>
      <c r="E12" s="6" t="s">
        <v>340</v>
      </c>
      <c r="F12" s="6" t="s">
        <v>40</v>
      </c>
      <c r="G12" s="6" t="s">
        <v>338</v>
      </c>
      <c r="H12" s="6" t="s">
        <v>40</v>
      </c>
      <c r="I12" s="6" t="s">
        <v>338</v>
      </c>
      <c r="J12" s="6" t="s">
        <v>339</v>
      </c>
      <c r="K12" s="6"/>
      <c r="L12" s="6"/>
      <c r="M12" s="6"/>
      <c r="N12" s="35" t="s">
        <v>198</v>
      </c>
    </row>
    <row r="13" spans="1:14" ht="15.5" x14ac:dyDescent="0.35">
      <c r="A13" s="6">
        <v>8</v>
      </c>
      <c r="B13" s="32" t="s">
        <v>254</v>
      </c>
      <c r="C13" s="29" t="s">
        <v>267</v>
      </c>
      <c r="D13" s="37" t="s">
        <v>270</v>
      </c>
      <c r="E13" s="6" t="s">
        <v>40</v>
      </c>
      <c r="F13" s="6" t="s">
        <v>40</v>
      </c>
      <c r="G13" s="6" t="s">
        <v>338</v>
      </c>
      <c r="H13" s="6" t="s">
        <v>338</v>
      </c>
      <c r="I13" s="6" t="s">
        <v>338</v>
      </c>
      <c r="J13" s="6" t="s">
        <v>339</v>
      </c>
      <c r="K13" s="6"/>
      <c r="L13" s="6"/>
      <c r="M13" s="6"/>
      <c r="N13" s="35">
        <v>3261</v>
      </c>
    </row>
    <row r="14" spans="1:14" ht="15.5" x14ac:dyDescent="0.35">
      <c r="A14" s="6">
        <v>9</v>
      </c>
      <c r="B14" s="3" t="s">
        <v>254</v>
      </c>
      <c r="C14" s="30" t="s">
        <v>358</v>
      </c>
      <c r="D14" s="35" t="s">
        <v>282</v>
      </c>
      <c r="E14" s="6" t="s">
        <v>40</v>
      </c>
      <c r="F14" s="6" t="s">
        <v>40</v>
      </c>
      <c r="G14" s="6" t="s">
        <v>40</v>
      </c>
      <c r="H14" s="6" t="s">
        <v>338</v>
      </c>
      <c r="I14" s="6" t="s">
        <v>339</v>
      </c>
      <c r="J14" s="6"/>
      <c r="K14" s="6"/>
      <c r="L14" s="6"/>
      <c r="M14" s="6"/>
      <c r="N14" s="35">
        <v>3467</v>
      </c>
    </row>
    <row r="15" spans="1:14" ht="15.5" x14ac:dyDescent="0.35">
      <c r="A15" s="6">
        <v>10</v>
      </c>
      <c r="B15" s="32" t="s">
        <v>306</v>
      </c>
      <c r="C15" s="29" t="s">
        <v>312</v>
      </c>
      <c r="D15" s="37" t="s">
        <v>313</v>
      </c>
      <c r="E15" s="6" t="s">
        <v>340</v>
      </c>
      <c r="F15" s="6" t="s">
        <v>40</v>
      </c>
      <c r="G15" s="6" t="s">
        <v>40</v>
      </c>
      <c r="H15" s="6" t="s">
        <v>340</v>
      </c>
      <c r="I15" s="6" t="s">
        <v>339</v>
      </c>
      <c r="J15" s="6"/>
      <c r="K15" s="6"/>
      <c r="L15" s="6"/>
      <c r="M15" s="6"/>
      <c r="N15" s="48">
        <v>3563</v>
      </c>
    </row>
    <row r="16" spans="1:14" ht="15.5" x14ac:dyDescent="0.35">
      <c r="A16" s="6">
        <v>11</v>
      </c>
      <c r="B16" s="32" t="s">
        <v>125</v>
      </c>
      <c r="C16" s="32" t="s">
        <v>152</v>
      </c>
      <c r="D16" s="37" t="s">
        <v>153</v>
      </c>
      <c r="E16" s="6" t="s">
        <v>340</v>
      </c>
      <c r="F16" s="6" t="s">
        <v>340</v>
      </c>
      <c r="G16" s="6" t="s">
        <v>40</v>
      </c>
      <c r="H16" s="6" t="s">
        <v>340</v>
      </c>
      <c r="I16" s="6" t="s">
        <v>339</v>
      </c>
      <c r="J16" s="6"/>
      <c r="K16" s="6"/>
      <c r="L16" s="6"/>
      <c r="M16" s="6"/>
      <c r="N16" s="35" t="s">
        <v>166</v>
      </c>
    </row>
    <row r="17" spans="1:14" ht="15.5" x14ac:dyDescent="0.35">
      <c r="A17" s="6">
        <v>12</v>
      </c>
      <c r="B17" s="32" t="s">
        <v>125</v>
      </c>
      <c r="C17" s="32" t="s">
        <v>132</v>
      </c>
      <c r="D17" s="37" t="s">
        <v>133</v>
      </c>
      <c r="E17" s="6" t="s">
        <v>338</v>
      </c>
      <c r="F17" s="6" t="s">
        <v>338</v>
      </c>
      <c r="G17" s="6" t="s">
        <v>40</v>
      </c>
      <c r="H17" s="6" t="s">
        <v>340</v>
      </c>
      <c r="I17" s="6"/>
      <c r="J17" s="6"/>
      <c r="K17" s="6"/>
      <c r="L17" s="6"/>
      <c r="M17" s="6"/>
      <c r="N17" s="35" t="s">
        <v>157</v>
      </c>
    </row>
    <row r="18" spans="1:14" ht="15.5" x14ac:dyDescent="0.35">
      <c r="A18" s="6">
        <v>13</v>
      </c>
      <c r="B18" s="32" t="s">
        <v>168</v>
      </c>
      <c r="C18" s="32" t="s">
        <v>169</v>
      </c>
      <c r="D18" s="37" t="s">
        <v>173</v>
      </c>
      <c r="E18" s="6" t="s">
        <v>40</v>
      </c>
      <c r="F18" s="6" t="s">
        <v>338</v>
      </c>
      <c r="G18" s="6" t="s">
        <v>40</v>
      </c>
      <c r="H18" s="6" t="s">
        <v>339</v>
      </c>
      <c r="I18" s="6"/>
      <c r="J18" s="6"/>
      <c r="K18" s="6"/>
      <c r="L18" s="6"/>
      <c r="M18" s="6"/>
      <c r="N18" s="35" t="s">
        <v>351</v>
      </c>
    </row>
    <row r="19" spans="1:14" ht="15.5" x14ac:dyDescent="0.35">
      <c r="A19" s="6">
        <v>14</v>
      </c>
      <c r="B19" s="32" t="s">
        <v>125</v>
      </c>
      <c r="C19" s="32" t="s">
        <v>126</v>
      </c>
      <c r="D19" s="37" t="s">
        <v>127</v>
      </c>
      <c r="E19" s="6" t="s">
        <v>338</v>
      </c>
      <c r="F19" s="6" t="s">
        <v>40</v>
      </c>
      <c r="G19" s="6" t="s">
        <v>338</v>
      </c>
      <c r="H19" s="6" t="s">
        <v>339</v>
      </c>
      <c r="I19" s="6"/>
      <c r="J19" s="6"/>
      <c r="K19" s="6"/>
      <c r="L19" s="6"/>
      <c r="M19" s="6"/>
      <c r="N19" s="35" t="s">
        <v>154</v>
      </c>
    </row>
    <row r="20" spans="1:14" ht="15.5" x14ac:dyDescent="0.35">
      <c r="A20" s="6">
        <v>15</v>
      </c>
      <c r="B20" s="32" t="s">
        <v>207</v>
      </c>
      <c r="C20" s="32" t="s">
        <v>209</v>
      </c>
      <c r="D20" s="37" t="s">
        <v>213</v>
      </c>
      <c r="E20" s="6" t="s">
        <v>338</v>
      </c>
      <c r="F20" s="6" t="s">
        <v>340</v>
      </c>
      <c r="G20" s="6" t="s">
        <v>338</v>
      </c>
      <c r="H20" s="6" t="s">
        <v>339</v>
      </c>
      <c r="I20" s="6"/>
      <c r="J20" s="6"/>
      <c r="K20" s="6"/>
      <c r="L20" s="6"/>
      <c r="M20" s="6"/>
      <c r="N20" s="35" t="s">
        <v>216</v>
      </c>
    </row>
    <row r="21" spans="1:14" ht="15.5" x14ac:dyDescent="0.35">
      <c r="A21" s="6">
        <v>16</v>
      </c>
      <c r="B21" s="3" t="s">
        <v>79</v>
      </c>
      <c r="C21" s="3" t="s">
        <v>348</v>
      </c>
      <c r="D21" s="6" t="s">
        <v>85</v>
      </c>
      <c r="E21" s="6" t="s">
        <v>340</v>
      </c>
      <c r="F21" s="6" t="s">
        <v>40</v>
      </c>
      <c r="G21" s="6" t="s">
        <v>340</v>
      </c>
      <c r="H21" s="6" t="s">
        <v>339</v>
      </c>
      <c r="I21" s="6"/>
      <c r="J21" s="6"/>
      <c r="K21" s="6"/>
      <c r="L21" s="6"/>
      <c r="M21" s="6"/>
      <c r="N21" s="6" t="s">
        <v>91</v>
      </c>
    </row>
    <row r="22" spans="1:14" ht="15.5" x14ac:dyDescent="0.35">
      <c r="A22" s="6">
        <v>17</v>
      </c>
      <c r="B22" s="32" t="s">
        <v>176</v>
      </c>
      <c r="C22" s="32" t="s">
        <v>192</v>
      </c>
      <c r="D22" s="37" t="s">
        <v>193</v>
      </c>
      <c r="E22" s="6" t="s">
        <v>40</v>
      </c>
      <c r="F22" s="6" t="s">
        <v>40</v>
      </c>
      <c r="G22" s="6" t="s">
        <v>40</v>
      </c>
      <c r="H22" s="6" t="s">
        <v>339</v>
      </c>
      <c r="I22" s="6"/>
      <c r="J22" s="6"/>
      <c r="K22" s="6"/>
      <c r="L22" s="6"/>
      <c r="M22" s="6"/>
      <c r="N22" s="35" t="s">
        <v>205</v>
      </c>
    </row>
    <row r="23" spans="1:14" ht="15.5" x14ac:dyDescent="0.35">
      <c r="A23" s="6">
        <v>18</v>
      </c>
      <c r="B23" s="32" t="s">
        <v>125</v>
      </c>
      <c r="C23" s="32" t="s">
        <v>144</v>
      </c>
      <c r="D23" s="37" t="s">
        <v>145</v>
      </c>
      <c r="E23" s="6" t="s">
        <v>40</v>
      </c>
      <c r="F23" s="6" t="s">
        <v>40</v>
      </c>
      <c r="G23" s="6" t="s">
        <v>339</v>
      </c>
      <c r="H23" s="6"/>
      <c r="I23" s="6"/>
      <c r="J23" s="6"/>
      <c r="K23" s="6"/>
      <c r="L23" s="6"/>
      <c r="M23" s="6"/>
      <c r="N23" s="35" t="s">
        <v>162</v>
      </c>
    </row>
    <row r="24" spans="1:14" ht="15.5" x14ac:dyDescent="0.35">
      <c r="A24" s="6">
        <v>19</v>
      </c>
      <c r="B24" s="3" t="s">
        <v>254</v>
      </c>
      <c r="C24" s="3" t="s">
        <v>347</v>
      </c>
      <c r="D24" s="6" t="s">
        <v>280</v>
      </c>
      <c r="E24" s="6" t="s">
        <v>40</v>
      </c>
      <c r="F24" s="6" t="s">
        <v>338</v>
      </c>
      <c r="G24" s="6" t="s">
        <v>339</v>
      </c>
      <c r="H24" s="6"/>
      <c r="I24" s="6"/>
      <c r="J24" s="6"/>
      <c r="K24" s="6"/>
      <c r="L24" s="6"/>
      <c r="M24" s="6"/>
      <c r="N24" s="35">
        <v>3979</v>
      </c>
    </row>
    <row r="25" spans="1:14" ht="15.5" x14ac:dyDescent="0.35">
      <c r="A25" s="6">
        <v>20</v>
      </c>
      <c r="B25" s="32" t="s">
        <v>125</v>
      </c>
      <c r="C25" s="32" t="s">
        <v>140</v>
      </c>
      <c r="D25" s="37" t="s">
        <v>141</v>
      </c>
      <c r="E25" s="6" t="s">
        <v>338</v>
      </c>
      <c r="F25" s="6" t="s">
        <v>338</v>
      </c>
      <c r="G25" s="6" t="s">
        <v>339</v>
      </c>
      <c r="H25" s="6"/>
      <c r="I25" s="6"/>
      <c r="J25" s="6"/>
      <c r="K25" s="6"/>
      <c r="L25" s="6"/>
      <c r="M25" s="6"/>
      <c r="N25" s="6" t="s">
        <v>160</v>
      </c>
    </row>
    <row r="26" spans="1:14" ht="15.5" x14ac:dyDescent="0.35">
      <c r="A26" s="6" t="s">
        <v>360</v>
      </c>
      <c r="B26" s="32" t="s">
        <v>96</v>
      </c>
      <c r="C26" s="32" t="s">
        <v>99</v>
      </c>
      <c r="D26" s="37" t="s">
        <v>99</v>
      </c>
      <c r="E26" s="6" t="s">
        <v>338</v>
      </c>
      <c r="F26" s="6" t="s">
        <v>339</v>
      </c>
      <c r="G26" s="6"/>
      <c r="H26" s="6"/>
      <c r="I26" s="6"/>
      <c r="J26" s="6"/>
      <c r="K26" s="6"/>
      <c r="L26" s="6"/>
      <c r="M26" s="6"/>
      <c r="N26" s="6" t="s">
        <v>117</v>
      </c>
    </row>
    <row r="27" spans="1:14" ht="15.5" x14ac:dyDescent="0.35">
      <c r="A27" s="6" t="s">
        <v>360</v>
      </c>
      <c r="B27" s="32" t="s">
        <v>61</v>
      </c>
      <c r="C27" s="32" t="s">
        <v>68</v>
      </c>
      <c r="D27" s="37" t="s">
        <v>69</v>
      </c>
      <c r="E27" s="6" t="s">
        <v>338</v>
      </c>
      <c r="F27" s="6" t="s">
        <v>339</v>
      </c>
      <c r="G27" s="6"/>
      <c r="H27" s="6"/>
      <c r="I27" s="6"/>
      <c r="J27" s="6"/>
      <c r="K27" s="6"/>
      <c r="L27" s="6"/>
      <c r="M27" s="6"/>
      <c r="N27" s="35" t="s">
        <v>300</v>
      </c>
    </row>
    <row r="28" spans="1:14" ht="15.5" x14ac:dyDescent="0.35">
      <c r="A28" s="6" t="s">
        <v>360</v>
      </c>
      <c r="B28" s="3" t="s">
        <v>79</v>
      </c>
      <c r="C28" s="30" t="s">
        <v>86</v>
      </c>
      <c r="D28" s="35" t="s">
        <v>87</v>
      </c>
      <c r="E28" s="6" t="s">
        <v>338</v>
      </c>
      <c r="F28" s="6" t="s">
        <v>339</v>
      </c>
      <c r="G28" s="6"/>
      <c r="H28" s="6"/>
      <c r="I28" s="6"/>
      <c r="J28" s="6"/>
      <c r="K28" s="6"/>
      <c r="L28" s="6"/>
      <c r="M28" s="6"/>
      <c r="N28" s="35" t="s">
        <v>92</v>
      </c>
    </row>
    <row r="29" spans="1:14" ht="15.5" x14ac:dyDescent="0.35">
      <c r="A29" s="6">
        <v>24</v>
      </c>
      <c r="B29" s="32" t="s">
        <v>227</v>
      </c>
      <c r="C29" s="32" t="s">
        <v>234</v>
      </c>
      <c r="D29" s="37" t="s">
        <v>233</v>
      </c>
      <c r="E29" s="6" t="s">
        <v>340</v>
      </c>
      <c r="F29" s="6" t="s">
        <v>339</v>
      </c>
      <c r="G29" s="6"/>
      <c r="H29" s="6"/>
      <c r="I29" s="6"/>
      <c r="J29" s="6"/>
      <c r="K29" s="6"/>
      <c r="L29" s="6"/>
      <c r="M29" s="6"/>
      <c r="N29" s="35" t="s">
        <v>240</v>
      </c>
    </row>
    <row r="30" spans="1:14" ht="15.5" x14ac:dyDescent="0.35">
      <c r="A30" s="6" t="s">
        <v>359</v>
      </c>
      <c r="B30" s="32" t="s">
        <v>125</v>
      </c>
      <c r="C30" s="32" t="s">
        <v>134</v>
      </c>
      <c r="D30" s="37" t="s">
        <v>135</v>
      </c>
      <c r="E30" s="6" t="s">
        <v>339</v>
      </c>
      <c r="F30" s="6"/>
      <c r="G30" s="6"/>
      <c r="H30" s="6"/>
      <c r="I30" s="6"/>
      <c r="J30" s="6"/>
      <c r="K30" s="6"/>
      <c r="L30" s="6"/>
      <c r="M30" s="6"/>
      <c r="N30" s="35" t="s">
        <v>158</v>
      </c>
    </row>
    <row r="31" spans="1:14" ht="15.5" x14ac:dyDescent="0.35">
      <c r="A31" s="6" t="s">
        <v>359</v>
      </c>
      <c r="B31" s="32" t="s">
        <v>207</v>
      </c>
      <c r="C31" s="32" t="s">
        <v>208</v>
      </c>
      <c r="D31" s="37" t="s">
        <v>212</v>
      </c>
      <c r="E31" s="6" t="s">
        <v>339</v>
      </c>
      <c r="F31" s="6"/>
      <c r="G31" s="6"/>
      <c r="H31" s="6"/>
      <c r="I31" s="6"/>
      <c r="J31" s="6"/>
      <c r="K31" s="6"/>
      <c r="L31" s="6"/>
      <c r="M31" s="6"/>
      <c r="N31" s="35" t="s">
        <v>215</v>
      </c>
    </row>
    <row r="32" spans="1:14" ht="15.5" x14ac:dyDescent="0.35">
      <c r="A32" s="6" t="s">
        <v>359</v>
      </c>
      <c r="B32" s="32" t="s">
        <v>96</v>
      </c>
      <c r="C32" s="32" t="s">
        <v>298</v>
      </c>
      <c r="D32" s="37" t="s">
        <v>102</v>
      </c>
      <c r="E32" s="6" t="s">
        <v>339</v>
      </c>
      <c r="F32" s="6"/>
      <c r="G32" s="6"/>
      <c r="H32" s="6"/>
      <c r="I32" s="6"/>
      <c r="J32" s="6"/>
      <c r="K32" s="6"/>
      <c r="L32" s="6"/>
      <c r="M32" s="6"/>
      <c r="N32" s="35" t="s">
        <v>120</v>
      </c>
    </row>
    <row r="33" spans="1:14" ht="15.5" x14ac:dyDescent="0.35">
      <c r="A33" s="6" t="s">
        <v>359</v>
      </c>
      <c r="B33" s="32" t="s">
        <v>125</v>
      </c>
      <c r="C33" s="32" t="s">
        <v>130</v>
      </c>
      <c r="D33" s="37" t="s">
        <v>131</v>
      </c>
      <c r="E33" s="6" t="s">
        <v>339</v>
      </c>
      <c r="F33" s="6"/>
      <c r="G33" s="6"/>
      <c r="H33" s="6"/>
      <c r="I33" s="6"/>
      <c r="J33" s="6"/>
      <c r="K33" s="6"/>
      <c r="L33" s="6"/>
      <c r="M33" s="6"/>
      <c r="N33" s="35" t="s">
        <v>156</v>
      </c>
    </row>
    <row r="34" spans="1:14" ht="15.5" x14ac:dyDescent="0.35">
      <c r="A34" s="6" t="s">
        <v>359</v>
      </c>
      <c r="B34" s="32" t="s">
        <v>61</v>
      </c>
      <c r="C34" s="32" t="s">
        <v>62</v>
      </c>
      <c r="D34" s="37" t="s">
        <v>63</v>
      </c>
      <c r="E34" s="6" t="s">
        <v>339</v>
      </c>
      <c r="F34" s="6"/>
      <c r="G34" s="6"/>
      <c r="H34" s="6"/>
      <c r="I34" s="6"/>
      <c r="J34" s="6"/>
      <c r="K34" s="6"/>
      <c r="L34" s="6"/>
      <c r="M34" s="6"/>
      <c r="N34" s="35" t="s">
        <v>297</v>
      </c>
    </row>
    <row r="35" spans="1:14" ht="15.5" x14ac:dyDescent="0.35">
      <c r="A35" s="6" t="s">
        <v>359</v>
      </c>
      <c r="B35" s="32" t="s">
        <v>96</v>
      </c>
      <c r="C35" s="32" t="s">
        <v>110</v>
      </c>
      <c r="D35" s="37" t="s">
        <v>111</v>
      </c>
      <c r="E35" s="6" t="s">
        <v>339</v>
      </c>
      <c r="F35" s="6"/>
      <c r="G35" s="6"/>
      <c r="H35" s="6"/>
      <c r="I35" s="6"/>
      <c r="J35" s="6"/>
      <c r="K35" s="6"/>
      <c r="L35" s="6"/>
      <c r="M35" s="6"/>
      <c r="N35" s="35" t="s">
        <v>118</v>
      </c>
    </row>
    <row r="36" spans="1:14" ht="15.5" x14ac:dyDescent="0.35">
      <c r="A36" s="6" t="s">
        <v>359</v>
      </c>
      <c r="B36" s="3" t="s">
        <v>254</v>
      </c>
      <c r="C36" s="3" t="s">
        <v>346</v>
      </c>
      <c r="D36" s="6" t="s">
        <v>277</v>
      </c>
      <c r="E36" s="6" t="s">
        <v>339</v>
      </c>
      <c r="F36" s="6"/>
      <c r="G36" s="6"/>
      <c r="H36" s="6"/>
      <c r="I36" s="6"/>
      <c r="J36" s="6"/>
      <c r="K36" s="6"/>
      <c r="L36" s="6"/>
      <c r="M36" s="6"/>
      <c r="N36" s="6">
        <v>3928</v>
      </c>
    </row>
    <row r="37" spans="1:14" ht="15.5" x14ac:dyDescent="0.35">
      <c r="A37" s="6" t="s">
        <v>359</v>
      </c>
      <c r="B37" s="3" t="s">
        <v>79</v>
      </c>
      <c r="C37" s="3" t="s">
        <v>349</v>
      </c>
      <c r="D37" s="6" t="s">
        <v>83</v>
      </c>
      <c r="E37" s="6" t="s">
        <v>339</v>
      </c>
      <c r="F37" s="6"/>
      <c r="G37" s="6"/>
      <c r="H37" s="6"/>
      <c r="I37" s="6"/>
      <c r="J37" s="6"/>
      <c r="K37" s="6"/>
      <c r="L37" s="6"/>
      <c r="M37" s="6"/>
      <c r="N37" s="6" t="s">
        <v>90</v>
      </c>
    </row>
    <row r="38" spans="1:14" ht="15.5" x14ac:dyDescent="0.35">
      <c r="A38" s="6">
        <v>33</v>
      </c>
      <c r="B38" s="3"/>
      <c r="C38" s="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</sheetData>
  <pageMargins left="0.7" right="0.7" top="0.75" bottom="0.75" header="0.3" footer="0.3"/>
  <pageSetup paperSize="9" scale="43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01"/>
  <sheetViews>
    <sheetView zoomScaleNormal="150" workbookViewId="0">
      <selection activeCell="K27" sqref="K27"/>
    </sheetView>
  </sheetViews>
  <sheetFormatPr defaultColWidth="8.81640625" defaultRowHeight="14.5" x14ac:dyDescent="0.35"/>
  <cols>
    <col min="1" max="1" width="24.453125" customWidth="1"/>
    <col min="2" max="2" width="42.453125" bestFit="1" customWidth="1"/>
    <col min="3" max="3" width="15" customWidth="1"/>
    <col min="4" max="4" width="10.453125" customWidth="1"/>
    <col min="5" max="5" width="11.453125" customWidth="1"/>
    <col min="6" max="7" width="10.453125" customWidth="1"/>
    <col min="8" max="8" width="11.1796875" customWidth="1"/>
    <col min="10" max="10" width="19.36328125" bestFit="1" customWidth="1"/>
    <col min="11" max="11" width="19.81640625" customWidth="1"/>
    <col min="12" max="12" width="18.453125" customWidth="1"/>
    <col min="13" max="13" width="14.453125" customWidth="1"/>
    <col min="14" max="14" width="47" bestFit="1" customWidth="1"/>
  </cols>
  <sheetData>
    <row r="1" spans="1:14" ht="18.5" x14ac:dyDescent="0.45">
      <c r="A1" t="s">
        <v>49</v>
      </c>
      <c r="B1" t="s">
        <v>5</v>
      </c>
      <c r="C1" t="s">
        <v>35</v>
      </c>
      <c r="D1" s="22" t="s">
        <v>50</v>
      </c>
      <c r="E1" s="22" t="s">
        <v>51</v>
      </c>
      <c r="F1" s="22" t="s">
        <v>52</v>
      </c>
      <c r="G1" s="22" t="s">
        <v>53</v>
      </c>
      <c r="H1" s="22" t="s">
        <v>54</v>
      </c>
      <c r="J1" s="61" t="s">
        <v>55</v>
      </c>
      <c r="K1" s="61"/>
      <c r="L1" s="61"/>
      <c r="M1" s="61"/>
      <c r="N1" s="61"/>
    </row>
    <row r="2" spans="1:14" x14ac:dyDescent="0.35">
      <c r="A2" t="s">
        <v>61</v>
      </c>
      <c r="B2" t="s">
        <v>62</v>
      </c>
      <c r="C2" t="s">
        <v>63</v>
      </c>
      <c r="D2" s="7" t="s">
        <v>65</v>
      </c>
      <c r="E2" s="7" t="s">
        <v>65</v>
      </c>
      <c r="F2" s="7"/>
      <c r="G2" s="7" t="s">
        <v>74</v>
      </c>
      <c r="H2" s="7" t="s">
        <v>64</v>
      </c>
      <c r="J2" t="s">
        <v>49</v>
      </c>
      <c r="K2" t="s">
        <v>56</v>
      </c>
      <c r="L2" t="s">
        <v>57</v>
      </c>
      <c r="M2" t="s">
        <v>58</v>
      </c>
      <c r="N2" t="s">
        <v>59</v>
      </c>
    </row>
    <row r="3" spans="1:14" x14ac:dyDescent="0.35">
      <c r="A3" t="s">
        <v>61</v>
      </c>
      <c r="B3" t="s">
        <v>68</v>
      </c>
      <c r="C3" t="s">
        <v>69</v>
      </c>
      <c r="D3" s="7" t="s">
        <v>65</v>
      </c>
      <c r="E3" s="7" t="s">
        <v>73</v>
      </c>
      <c r="F3" s="7"/>
      <c r="G3" s="7" t="s">
        <v>74</v>
      </c>
      <c r="H3" s="7" t="s">
        <v>76</v>
      </c>
      <c r="J3" s="28" t="s">
        <v>61</v>
      </c>
      <c r="K3" s="28">
        <v>4</v>
      </c>
      <c r="L3" s="28">
        <v>10</v>
      </c>
      <c r="M3" s="28">
        <v>28</v>
      </c>
      <c r="N3" s="23" t="s">
        <v>78</v>
      </c>
    </row>
    <row r="4" spans="1:14" x14ac:dyDescent="0.35">
      <c r="A4" t="s">
        <v>61</v>
      </c>
      <c r="B4" t="s">
        <v>66</v>
      </c>
      <c r="C4" t="s">
        <v>67</v>
      </c>
      <c r="D4" s="7" t="s">
        <v>65</v>
      </c>
      <c r="E4" s="7" t="s">
        <v>72</v>
      </c>
      <c r="F4" s="7"/>
      <c r="G4" s="7"/>
      <c r="H4" s="7" t="s">
        <v>75</v>
      </c>
      <c r="J4" s="28" t="s">
        <v>79</v>
      </c>
      <c r="K4" s="28">
        <v>4</v>
      </c>
      <c r="L4" s="28">
        <v>10</v>
      </c>
      <c r="M4" s="28">
        <v>28</v>
      </c>
      <c r="N4" s="23" t="s">
        <v>93</v>
      </c>
    </row>
    <row r="5" spans="1:14" x14ac:dyDescent="0.35">
      <c r="A5" t="s">
        <v>61</v>
      </c>
      <c r="B5" t="s">
        <v>70</v>
      </c>
      <c r="C5" t="s">
        <v>71</v>
      </c>
      <c r="D5" s="7" t="s">
        <v>65</v>
      </c>
      <c r="E5" s="7" t="s">
        <v>72</v>
      </c>
      <c r="F5" s="7"/>
      <c r="G5" s="7"/>
      <c r="H5" s="7" t="s">
        <v>77</v>
      </c>
      <c r="J5" s="28" t="s">
        <v>96</v>
      </c>
      <c r="K5" s="28">
        <v>9</v>
      </c>
      <c r="L5" s="28">
        <v>21</v>
      </c>
      <c r="M5" s="28">
        <v>60</v>
      </c>
      <c r="N5" s="23" t="s">
        <v>124</v>
      </c>
    </row>
    <row r="6" spans="1:14" x14ac:dyDescent="0.35">
      <c r="A6" t="s">
        <v>254</v>
      </c>
      <c r="B6" s="31" t="s">
        <v>271</v>
      </c>
      <c r="C6" t="s">
        <v>272</v>
      </c>
      <c r="D6" s="7" t="s">
        <v>88</v>
      </c>
      <c r="E6" s="7" t="s">
        <v>88</v>
      </c>
      <c r="F6" s="7" t="s">
        <v>74</v>
      </c>
      <c r="G6" s="7" t="s">
        <v>74</v>
      </c>
      <c r="H6" s="7">
        <v>2222</v>
      </c>
      <c r="J6" s="28" t="s">
        <v>125</v>
      </c>
      <c r="K6" s="28">
        <v>14</v>
      </c>
      <c r="L6" s="28">
        <v>39</v>
      </c>
      <c r="M6" s="28">
        <v>0</v>
      </c>
      <c r="N6" s="23" t="s">
        <v>167</v>
      </c>
    </row>
    <row r="7" spans="1:14" ht="15.5" x14ac:dyDescent="0.35">
      <c r="A7" t="s">
        <v>254</v>
      </c>
      <c r="B7" s="29" t="s">
        <v>267</v>
      </c>
      <c r="C7" t="s">
        <v>270</v>
      </c>
      <c r="D7" s="7" t="s">
        <v>88</v>
      </c>
      <c r="E7" s="7" t="s">
        <v>88</v>
      </c>
      <c r="F7" s="7"/>
      <c r="G7" s="7" t="s">
        <v>74</v>
      </c>
      <c r="H7" s="7">
        <v>3261</v>
      </c>
      <c r="J7" s="28" t="s">
        <v>168</v>
      </c>
      <c r="K7" s="28">
        <v>4</v>
      </c>
      <c r="L7" s="28">
        <v>10</v>
      </c>
      <c r="M7" s="28">
        <v>0</v>
      </c>
      <c r="N7" s="23"/>
    </row>
    <row r="8" spans="1:14" ht="15.5" x14ac:dyDescent="0.35">
      <c r="A8" t="s">
        <v>254</v>
      </c>
      <c r="B8" s="29" t="s">
        <v>260</v>
      </c>
      <c r="C8" t="s">
        <v>275</v>
      </c>
      <c r="D8" s="7" t="s">
        <v>88</v>
      </c>
      <c r="E8" s="7"/>
      <c r="F8" s="7"/>
      <c r="G8" s="7" t="s">
        <v>74</v>
      </c>
      <c r="H8" s="7">
        <v>2746</v>
      </c>
      <c r="J8" s="28" t="s">
        <v>196</v>
      </c>
      <c r="K8" s="28">
        <v>10</v>
      </c>
      <c r="L8" s="28">
        <v>22</v>
      </c>
      <c r="M8" s="28">
        <v>76</v>
      </c>
      <c r="N8" s="23" t="s">
        <v>206</v>
      </c>
    </row>
    <row r="9" spans="1:14" ht="15.5" x14ac:dyDescent="0.35">
      <c r="A9" t="s">
        <v>254</v>
      </c>
      <c r="B9" s="29" t="s">
        <v>265</v>
      </c>
      <c r="C9" t="s">
        <v>85</v>
      </c>
      <c r="D9" s="7" t="s">
        <v>88</v>
      </c>
      <c r="E9" s="7" t="s">
        <v>88</v>
      </c>
      <c r="F9" s="7"/>
      <c r="G9" s="7"/>
      <c r="H9" s="7">
        <v>2049</v>
      </c>
      <c r="J9" s="28" t="s">
        <v>211</v>
      </c>
      <c r="K9" s="28">
        <v>3</v>
      </c>
      <c r="L9" s="28">
        <v>8</v>
      </c>
      <c r="M9" s="28">
        <v>22</v>
      </c>
      <c r="N9" s="27" t="s">
        <v>218</v>
      </c>
    </row>
    <row r="10" spans="1:14" ht="15.5" x14ac:dyDescent="0.35">
      <c r="A10" t="s">
        <v>254</v>
      </c>
      <c r="B10" s="29" t="s">
        <v>266</v>
      </c>
      <c r="C10" t="s">
        <v>269</v>
      </c>
      <c r="D10" s="7" t="s">
        <v>88</v>
      </c>
      <c r="E10" s="7" t="s">
        <v>88</v>
      </c>
      <c r="F10" s="7"/>
      <c r="G10" s="7"/>
      <c r="H10" s="7">
        <v>3166</v>
      </c>
      <c r="J10" s="28" t="s">
        <v>220</v>
      </c>
      <c r="K10" s="28">
        <v>3</v>
      </c>
      <c r="L10" s="28">
        <v>5</v>
      </c>
      <c r="M10" s="28">
        <v>16</v>
      </c>
      <c r="N10" s="23" t="s">
        <v>226</v>
      </c>
    </row>
    <row r="11" spans="1:14" x14ac:dyDescent="0.35">
      <c r="A11" t="s">
        <v>254</v>
      </c>
      <c r="B11" s="31" t="s">
        <v>261</v>
      </c>
      <c r="C11" t="s">
        <v>286</v>
      </c>
      <c r="D11" s="7" t="s">
        <v>113</v>
      </c>
      <c r="E11" s="7" t="s">
        <v>72</v>
      </c>
      <c r="F11" s="7"/>
      <c r="G11" s="7"/>
      <c r="H11" s="7">
        <v>4126</v>
      </c>
      <c r="J11" s="28" t="s">
        <v>227</v>
      </c>
      <c r="K11" s="28">
        <v>6</v>
      </c>
      <c r="L11" s="28">
        <v>8</v>
      </c>
      <c r="M11" s="28">
        <v>28</v>
      </c>
      <c r="N11" s="23" t="s">
        <v>226</v>
      </c>
    </row>
    <row r="12" spans="1:14" x14ac:dyDescent="0.35">
      <c r="A12" t="s">
        <v>254</v>
      </c>
      <c r="B12" s="31" t="s">
        <v>255</v>
      </c>
      <c r="C12" t="s">
        <v>285</v>
      </c>
      <c r="D12" s="7" t="s">
        <v>113</v>
      </c>
      <c r="E12" s="7" t="s">
        <v>72</v>
      </c>
      <c r="F12" s="7"/>
      <c r="G12" s="7"/>
      <c r="H12" s="7">
        <v>4045</v>
      </c>
      <c r="J12" s="28" t="s">
        <v>247</v>
      </c>
      <c r="K12" s="28">
        <v>4</v>
      </c>
      <c r="L12" s="28">
        <v>5</v>
      </c>
      <c r="M12" s="28">
        <v>18</v>
      </c>
      <c r="N12" s="23" t="s">
        <v>252</v>
      </c>
    </row>
    <row r="13" spans="1:14" x14ac:dyDescent="0.35">
      <c r="A13" t="s">
        <v>254</v>
      </c>
      <c r="B13" s="31" t="s">
        <v>289</v>
      </c>
      <c r="C13" t="s">
        <v>290</v>
      </c>
      <c r="D13" s="7" t="s">
        <v>113</v>
      </c>
      <c r="E13" s="7" t="s">
        <v>113</v>
      </c>
      <c r="F13" s="7"/>
      <c r="G13" s="7"/>
      <c r="H13" s="7" t="s">
        <v>123</v>
      </c>
      <c r="J13" s="28" t="s">
        <v>268</v>
      </c>
      <c r="K13" s="28">
        <v>22</v>
      </c>
      <c r="L13" s="28">
        <v>53</v>
      </c>
      <c r="M13" s="28">
        <v>154</v>
      </c>
      <c r="N13" s="23" t="s">
        <v>296</v>
      </c>
    </row>
    <row r="14" spans="1:14" x14ac:dyDescent="0.35">
      <c r="A14" t="s">
        <v>254</v>
      </c>
      <c r="B14" s="31" t="s">
        <v>262</v>
      </c>
      <c r="C14" t="s">
        <v>284</v>
      </c>
      <c r="D14" s="7" t="s">
        <v>65</v>
      </c>
      <c r="E14" s="7" t="s">
        <v>113</v>
      </c>
      <c r="F14" s="7"/>
      <c r="G14" s="7"/>
      <c r="H14" s="7">
        <v>4124</v>
      </c>
      <c r="J14" s="28" t="s">
        <v>306</v>
      </c>
      <c r="K14" s="28">
        <v>8</v>
      </c>
      <c r="L14" s="28">
        <v>21</v>
      </c>
      <c r="M14" s="28">
        <v>58</v>
      </c>
      <c r="N14" s="23" t="s">
        <v>307</v>
      </c>
    </row>
    <row r="15" spans="1:14" x14ac:dyDescent="0.35">
      <c r="A15" t="s">
        <v>254</v>
      </c>
      <c r="B15" s="31" t="s">
        <v>281</v>
      </c>
      <c r="C15" t="s">
        <v>282</v>
      </c>
      <c r="D15" s="7" t="s">
        <v>65</v>
      </c>
      <c r="E15" s="7" t="s">
        <v>65</v>
      </c>
      <c r="F15" s="7" t="s">
        <v>74</v>
      </c>
      <c r="G15" s="7"/>
      <c r="H15" s="7">
        <v>3467</v>
      </c>
      <c r="M15">
        <v>0</v>
      </c>
      <c r="N15" s="23"/>
    </row>
    <row r="16" spans="1:14" x14ac:dyDescent="0.35">
      <c r="A16" t="s">
        <v>254</v>
      </c>
      <c r="B16" s="31" t="s">
        <v>257</v>
      </c>
      <c r="C16" t="s">
        <v>277</v>
      </c>
      <c r="D16" s="7" t="s">
        <v>65</v>
      </c>
      <c r="E16" s="7" t="s">
        <v>65</v>
      </c>
      <c r="F16" s="7" t="s">
        <v>115</v>
      </c>
      <c r="G16" s="7"/>
      <c r="H16" s="7">
        <v>3928</v>
      </c>
      <c r="M16">
        <v>0</v>
      </c>
      <c r="N16" s="23"/>
    </row>
    <row r="17" spans="1:14" x14ac:dyDescent="0.35">
      <c r="A17" t="s">
        <v>254</v>
      </c>
      <c r="B17" s="31" t="s">
        <v>263</v>
      </c>
      <c r="C17" t="s">
        <v>283</v>
      </c>
      <c r="D17" s="7" t="s">
        <v>65</v>
      </c>
      <c r="E17" s="7" t="s">
        <v>65</v>
      </c>
      <c r="F17" s="7"/>
      <c r="G17" s="7"/>
      <c r="H17" s="7">
        <v>4125</v>
      </c>
      <c r="M17">
        <v>0</v>
      </c>
    </row>
    <row r="18" spans="1:14" x14ac:dyDescent="0.35">
      <c r="A18" t="s">
        <v>254</v>
      </c>
      <c r="B18" s="31" t="s">
        <v>258</v>
      </c>
      <c r="C18" t="s">
        <v>278</v>
      </c>
      <c r="D18" s="7" t="s">
        <v>65</v>
      </c>
      <c r="E18" s="7" t="s">
        <v>65</v>
      </c>
      <c r="F18" s="7"/>
      <c r="G18" s="7"/>
      <c r="H18" s="7">
        <v>3980</v>
      </c>
      <c r="M18">
        <v>0</v>
      </c>
    </row>
    <row r="19" spans="1:14" x14ac:dyDescent="0.35">
      <c r="A19" t="s">
        <v>254</v>
      </c>
      <c r="B19" s="31" t="s">
        <v>264</v>
      </c>
      <c r="C19" t="s">
        <v>279</v>
      </c>
      <c r="D19" s="7" t="s">
        <v>65</v>
      </c>
      <c r="E19" s="7" t="s">
        <v>65</v>
      </c>
      <c r="F19" s="7" t="s">
        <v>74</v>
      </c>
      <c r="G19" s="7"/>
      <c r="H19" s="7">
        <v>3770</v>
      </c>
      <c r="J19" s="25" t="s">
        <v>60</v>
      </c>
      <c r="K19" s="25">
        <f>SUM(K3:K18)</f>
        <v>91</v>
      </c>
      <c r="L19" s="25">
        <f>SUM(L3:L18)</f>
        <v>212</v>
      </c>
      <c r="M19" s="25">
        <f>SUM(M3:M18)</f>
        <v>488</v>
      </c>
      <c r="N19" s="26"/>
    </row>
    <row r="20" spans="1:14" x14ac:dyDescent="0.35">
      <c r="A20" t="s">
        <v>254</v>
      </c>
      <c r="B20" s="31" t="s">
        <v>259</v>
      </c>
      <c r="C20" t="s">
        <v>280</v>
      </c>
      <c r="D20" s="7" t="s">
        <v>65</v>
      </c>
      <c r="E20" s="7" t="s">
        <v>65</v>
      </c>
      <c r="F20" s="7" t="s">
        <v>74</v>
      </c>
      <c r="G20" s="7"/>
      <c r="H20" s="7">
        <v>3979</v>
      </c>
    </row>
    <row r="21" spans="1:14" x14ac:dyDescent="0.35">
      <c r="A21" t="s">
        <v>254</v>
      </c>
      <c r="B21" s="31" t="s">
        <v>303</v>
      </c>
      <c r="C21" t="s">
        <v>276</v>
      </c>
      <c r="D21" s="7" t="s">
        <v>73</v>
      </c>
      <c r="E21" s="7" t="s">
        <v>73</v>
      </c>
      <c r="F21" s="7" t="s">
        <v>74</v>
      </c>
      <c r="G21" s="7"/>
      <c r="H21" s="7">
        <v>3465</v>
      </c>
    </row>
    <row r="22" spans="1:14" ht="15.5" x14ac:dyDescent="0.35">
      <c r="A22" t="s">
        <v>254</v>
      </c>
      <c r="B22" s="29" t="s">
        <v>287</v>
      </c>
      <c r="C22" t="s">
        <v>288</v>
      </c>
      <c r="D22" s="7" t="s">
        <v>73</v>
      </c>
      <c r="E22" s="7" t="s">
        <v>73</v>
      </c>
      <c r="F22" s="7" t="s">
        <v>115</v>
      </c>
      <c r="G22" s="7"/>
      <c r="H22" s="7">
        <v>3988</v>
      </c>
    </row>
    <row r="23" spans="1:14" x14ac:dyDescent="0.35">
      <c r="A23" t="s">
        <v>254</v>
      </c>
      <c r="B23" s="31" t="s">
        <v>273</v>
      </c>
      <c r="C23" t="s">
        <v>274</v>
      </c>
      <c r="D23" s="7" t="s">
        <v>88</v>
      </c>
      <c r="E23" s="7"/>
      <c r="F23" s="7" t="s">
        <v>74</v>
      </c>
      <c r="G23" s="7"/>
      <c r="H23" s="7">
        <v>1878</v>
      </c>
    </row>
    <row r="24" spans="1:14" x14ac:dyDescent="0.35">
      <c r="A24" t="s">
        <v>254</v>
      </c>
      <c r="B24" s="31" t="s">
        <v>291</v>
      </c>
      <c r="C24" t="s">
        <v>293</v>
      </c>
      <c r="D24" s="7" t="s">
        <v>65</v>
      </c>
      <c r="E24" s="7" t="s">
        <v>65</v>
      </c>
      <c r="F24" s="7"/>
      <c r="G24" s="7"/>
      <c r="H24" s="7">
        <v>4198</v>
      </c>
    </row>
    <row r="25" spans="1:14" x14ac:dyDescent="0.35">
      <c r="A25" t="s">
        <v>254</v>
      </c>
      <c r="B25" s="31" t="s">
        <v>256</v>
      </c>
      <c r="C25" t="s">
        <v>294</v>
      </c>
      <c r="D25" s="7" t="s">
        <v>72</v>
      </c>
      <c r="E25" s="7" t="s">
        <v>72</v>
      </c>
      <c r="F25" s="7"/>
      <c r="G25" s="7"/>
      <c r="H25" s="7">
        <v>4276</v>
      </c>
    </row>
    <row r="26" spans="1:14" x14ac:dyDescent="0.35">
      <c r="A26" t="s">
        <v>254</v>
      </c>
      <c r="B26" s="31" t="s">
        <v>292</v>
      </c>
      <c r="C26" t="s">
        <v>295</v>
      </c>
      <c r="D26" s="7" t="s">
        <v>72</v>
      </c>
      <c r="E26" s="7" t="s">
        <v>72</v>
      </c>
      <c r="F26" s="7"/>
      <c r="G26" s="7"/>
      <c r="H26" s="7">
        <v>4275</v>
      </c>
    </row>
    <row r="27" spans="1:14" x14ac:dyDescent="0.35">
      <c r="A27" t="s">
        <v>254</v>
      </c>
      <c r="B27" t="s">
        <v>331</v>
      </c>
      <c r="C27" t="s">
        <v>332</v>
      </c>
      <c r="D27" s="7" t="s">
        <v>72</v>
      </c>
      <c r="E27" s="7" t="s">
        <v>72</v>
      </c>
      <c r="F27" s="7"/>
      <c r="G27" s="7"/>
      <c r="H27" s="7">
        <v>4043</v>
      </c>
    </row>
    <row r="28" spans="1:14" x14ac:dyDescent="0.35">
      <c r="A28" t="s">
        <v>168</v>
      </c>
      <c r="B28" t="s">
        <v>169</v>
      </c>
      <c r="C28" t="s">
        <v>173</v>
      </c>
      <c r="D28" s="7" t="s">
        <v>88</v>
      </c>
      <c r="E28" s="7" t="s">
        <v>73</v>
      </c>
      <c r="F28" s="7"/>
      <c r="G28" s="7" t="s">
        <v>74</v>
      </c>
      <c r="H28" s="7"/>
    </row>
    <row r="29" spans="1:14" x14ac:dyDescent="0.35">
      <c r="A29" t="s">
        <v>168</v>
      </c>
      <c r="B29" t="s">
        <v>172</v>
      </c>
      <c r="C29" t="s">
        <v>101</v>
      </c>
      <c r="D29" s="7" t="s">
        <v>73</v>
      </c>
      <c r="E29" s="7" t="s">
        <v>73</v>
      </c>
      <c r="F29" s="7"/>
      <c r="G29" s="7" t="s">
        <v>74</v>
      </c>
      <c r="H29" s="7"/>
    </row>
    <row r="30" spans="1:14" x14ac:dyDescent="0.35">
      <c r="A30" t="s">
        <v>168</v>
      </c>
      <c r="B30" t="s">
        <v>170</v>
      </c>
      <c r="C30" t="s">
        <v>219</v>
      </c>
      <c r="D30" s="7" t="s">
        <v>72</v>
      </c>
      <c r="E30" s="7" t="s">
        <v>72</v>
      </c>
      <c r="F30" s="7"/>
      <c r="G30" s="7"/>
      <c r="H30" s="7"/>
    </row>
    <row r="31" spans="1:14" x14ac:dyDescent="0.35">
      <c r="A31" t="s">
        <v>168</v>
      </c>
      <c r="B31" t="s">
        <v>171</v>
      </c>
      <c r="C31" t="s">
        <v>174</v>
      </c>
      <c r="D31" s="7" t="s">
        <v>72</v>
      </c>
      <c r="E31" s="7" t="s">
        <v>72</v>
      </c>
      <c r="F31" s="7"/>
      <c r="G31" s="7"/>
      <c r="H31" s="7"/>
    </row>
    <row r="32" spans="1:14" x14ac:dyDescent="0.35">
      <c r="A32" t="s">
        <v>220</v>
      </c>
      <c r="B32" t="s">
        <v>222</v>
      </c>
      <c r="C32" t="s">
        <v>242</v>
      </c>
      <c r="D32" s="7" t="s">
        <v>65</v>
      </c>
      <c r="E32" s="7" t="s">
        <v>65</v>
      </c>
      <c r="F32" s="7"/>
      <c r="G32" s="7"/>
      <c r="H32" s="7" t="s">
        <v>224</v>
      </c>
    </row>
    <row r="33" spans="1:8" x14ac:dyDescent="0.35">
      <c r="A33" t="s">
        <v>220</v>
      </c>
      <c r="B33" t="s">
        <v>175</v>
      </c>
      <c r="C33" t="s">
        <v>175</v>
      </c>
      <c r="D33" s="7" t="s">
        <v>65</v>
      </c>
      <c r="E33" s="7" t="s">
        <v>65</v>
      </c>
      <c r="F33" s="7"/>
      <c r="G33" s="7"/>
      <c r="H33" s="7" t="s">
        <v>225</v>
      </c>
    </row>
    <row r="34" spans="1:8" x14ac:dyDescent="0.35">
      <c r="A34" t="s">
        <v>220</v>
      </c>
      <c r="B34" t="s">
        <v>221</v>
      </c>
      <c r="C34" t="s">
        <v>221</v>
      </c>
      <c r="D34" s="7" t="s">
        <v>72</v>
      </c>
      <c r="E34" s="7"/>
      <c r="F34" s="7"/>
      <c r="G34" s="7"/>
      <c r="H34" s="7" t="s">
        <v>223</v>
      </c>
    </row>
    <row r="35" spans="1:8" x14ac:dyDescent="0.35">
      <c r="A35" t="s">
        <v>176</v>
      </c>
      <c r="B35" t="s">
        <v>179</v>
      </c>
      <c r="C35" t="s">
        <v>180</v>
      </c>
      <c r="D35" s="7" t="s">
        <v>65</v>
      </c>
      <c r="E35" s="7" t="s">
        <v>65</v>
      </c>
      <c r="F35" s="7"/>
      <c r="G35" s="7" t="s">
        <v>74</v>
      </c>
      <c r="H35" s="7" t="s">
        <v>198</v>
      </c>
    </row>
    <row r="36" spans="1:8" x14ac:dyDescent="0.35">
      <c r="A36" t="s">
        <v>176</v>
      </c>
      <c r="B36" t="s">
        <v>185</v>
      </c>
      <c r="C36" t="s">
        <v>186</v>
      </c>
      <c r="D36" s="7" t="s">
        <v>73</v>
      </c>
      <c r="E36" s="7" t="s">
        <v>73</v>
      </c>
      <c r="F36" s="7"/>
      <c r="G36" s="7" t="s">
        <v>74</v>
      </c>
      <c r="H36" s="7" t="s">
        <v>201</v>
      </c>
    </row>
    <row r="37" spans="1:8" x14ac:dyDescent="0.35">
      <c r="A37" t="s">
        <v>176</v>
      </c>
      <c r="B37" t="s">
        <v>192</v>
      </c>
      <c r="C37" t="s">
        <v>193</v>
      </c>
      <c r="D37" s="7" t="s">
        <v>73</v>
      </c>
      <c r="E37" s="7" t="s">
        <v>73</v>
      </c>
      <c r="F37" s="7"/>
      <c r="G37" s="7" t="s">
        <v>74</v>
      </c>
      <c r="H37" s="7" t="s">
        <v>205</v>
      </c>
    </row>
    <row r="38" spans="1:8" x14ac:dyDescent="0.35">
      <c r="A38" t="s">
        <v>176</v>
      </c>
      <c r="B38" t="s">
        <v>187</v>
      </c>
      <c r="C38" t="s">
        <v>188</v>
      </c>
      <c r="D38" s="7" t="s">
        <v>88</v>
      </c>
      <c r="E38" s="7"/>
      <c r="F38" s="7"/>
      <c r="G38" s="7" t="s">
        <v>74</v>
      </c>
      <c r="H38" s="7" t="s">
        <v>202</v>
      </c>
    </row>
    <row r="39" spans="1:8" x14ac:dyDescent="0.35">
      <c r="A39" t="s">
        <v>176</v>
      </c>
      <c r="B39" t="s">
        <v>191</v>
      </c>
      <c r="C39" t="s">
        <v>151</v>
      </c>
      <c r="D39" s="7" t="s">
        <v>72</v>
      </c>
      <c r="E39" s="7" t="s">
        <v>72</v>
      </c>
      <c r="F39" s="7"/>
      <c r="G39" s="7"/>
      <c r="H39" s="7" t="s">
        <v>204</v>
      </c>
    </row>
    <row r="40" spans="1:8" x14ac:dyDescent="0.35">
      <c r="A40" t="s">
        <v>176</v>
      </c>
      <c r="B40" t="s">
        <v>194</v>
      </c>
      <c r="C40" t="s">
        <v>195</v>
      </c>
      <c r="D40" s="7" t="s">
        <v>72</v>
      </c>
      <c r="E40" s="7" t="s">
        <v>72</v>
      </c>
      <c r="F40" s="7"/>
      <c r="G40" s="7"/>
      <c r="H40" s="7" t="s">
        <v>95</v>
      </c>
    </row>
    <row r="41" spans="1:8" x14ac:dyDescent="0.35">
      <c r="A41" t="s">
        <v>176</v>
      </c>
      <c r="B41" t="s">
        <v>177</v>
      </c>
      <c r="C41" t="s">
        <v>178</v>
      </c>
      <c r="D41" s="7" t="s">
        <v>65</v>
      </c>
      <c r="E41" s="7" t="s">
        <v>65</v>
      </c>
      <c r="F41" s="7"/>
      <c r="G41" s="7"/>
      <c r="H41" s="7" t="s">
        <v>197</v>
      </c>
    </row>
    <row r="42" spans="1:8" x14ac:dyDescent="0.35">
      <c r="A42" t="s">
        <v>176</v>
      </c>
      <c r="B42" t="s">
        <v>181</v>
      </c>
      <c r="C42" t="s">
        <v>182</v>
      </c>
      <c r="D42" s="7" t="s">
        <v>65</v>
      </c>
      <c r="E42" s="7" t="s">
        <v>65</v>
      </c>
      <c r="F42" s="7"/>
      <c r="G42" s="7"/>
      <c r="H42" s="7" t="s">
        <v>199</v>
      </c>
    </row>
    <row r="43" spans="1:8" x14ac:dyDescent="0.35">
      <c r="A43" t="s">
        <v>176</v>
      </c>
      <c r="B43" t="s">
        <v>189</v>
      </c>
      <c r="C43" t="s">
        <v>190</v>
      </c>
      <c r="D43" s="7" t="s">
        <v>65</v>
      </c>
      <c r="E43" s="7" t="s">
        <v>65</v>
      </c>
      <c r="F43" s="7"/>
      <c r="G43" s="7"/>
      <c r="H43" s="7" t="s">
        <v>203</v>
      </c>
    </row>
    <row r="44" spans="1:8" x14ac:dyDescent="0.35">
      <c r="A44" t="s">
        <v>176</v>
      </c>
      <c r="B44" t="s">
        <v>183</v>
      </c>
      <c r="C44" t="s">
        <v>184</v>
      </c>
      <c r="D44" s="7" t="s">
        <v>73</v>
      </c>
      <c r="E44" s="7" t="s">
        <v>73</v>
      </c>
      <c r="F44" s="7" t="s">
        <v>74</v>
      </c>
      <c r="G44" s="7"/>
      <c r="H44" s="7" t="s">
        <v>200</v>
      </c>
    </row>
    <row r="45" spans="1:8" x14ac:dyDescent="0.35">
      <c r="A45" t="s">
        <v>176</v>
      </c>
      <c r="B45" t="s">
        <v>326</v>
      </c>
      <c r="C45" t="s">
        <v>327</v>
      </c>
      <c r="D45" s="7" t="s">
        <v>73</v>
      </c>
      <c r="E45" s="7" t="s">
        <v>73</v>
      </c>
      <c r="F45" s="7"/>
      <c r="G45" s="7"/>
      <c r="H45" s="7" t="s">
        <v>328</v>
      </c>
    </row>
    <row r="46" spans="1:8" x14ac:dyDescent="0.35">
      <c r="A46" t="s">
        <v>96</v>
      </c>
      <c r="B46" t="s">
        <v>99</v>
      </c>
      <c r="C46" t="s">
        <v>99</v>
      </c>
      <c r="D46" s="7"/>
      <c r="E46" s="7" t="s">
        <v>72</v>
      </c>
      <c r="F46" s="7"/>
      <c r="G46" s="7" t="s">
        <v>115</v>
      </c>
      <c r="H46" s="7" t="s">
        <v>117</v>
      </c>
    </row>
    <row r="47" spans="1:8" x14ac:dyDescent="0.35">
      <c r="A47" t="s">
        <v>96</v>
      </c>
      <c r="B47" t="s">
        <v>298</v>
      </c>
      <c r="C47" t="s">
        <v>102</v>
      </c>
      <c r="D47" s="7" t="s">
        <v>65</v>
      </c>
      <c r="E47" s="7" t="s">
        <v>65</v>
      </c>
      <c r="F47" s="7"/>
      <c r="G47" s="7" t="s">
        <v>115</v>
      </c>
      <c r="H47" s="7" t="s">
        <v>120</v>
      </c>
    </row>
    <row r="48" spans="1:8" x14ac:dyDescent="0.35">
      <c r="A48" t="s">
        <v>96</v>
      </c>
      <c r="B48" t="s">
        <v>110</v>
      </c>
      <c r="C48" t="s">
        <v>111</v>
      </c>
      <c r="D48" s="7" t="s">
        <v>113</v>
      </c>
      <c r="E48" s="7"/>
      <c r="F48" s="7"/>
      <c r="G48" s="7" t="s">
        <v>115</v>
      </c>
      <c r="H48" s="7" t="s">
        <v>118</v>
      </c>
    </row>
    <row r="49" spans="1:8" x14ac:dyDescent="0.35">
      <c r="A49" t="s">
        <v>96</v>
      </c>
      <c r="B49" t="s">
        <v>97</v>
      </c>
      <c r="C49" t="s">
        <v>98</v>
      </c>
      <c r="D49" s="7" t="s">
        <v>72</v>
      </c>
      <c r="E49" s="7" t="s">
        <v>72</v>
      </c>
      <c r="F49" s="7" t="s">
        <v>115</v>
      </c>
      <c r="G49" s="7"/>
      <c r="H49" s="7" t="s">
        <v>116</v>
      </c>
    </row>
    <row r="50" spans="1:8" x14ac:dyDescent="0.35">
      <c r="A50" t="s">
        <v>96</v>
      </c>
      <c r="B50" t="s">
        <v>100</v>
      </c>
      <c r="C50" t="s">
        <v>101</v>
      </c>
      <c r="D50" s="7" t="s">
        <v>72</v>
      </c>
      <c r="E50" s="7" t="s">
        <v>72</v>
      </c>
      <c r="F50" s="7"/>
      <c r="G50" s="7"/>
      <c r="H50" s="7" t="s">
        <v>119</v>
      </c>
    </row>
    <row r="51" spans="1:8" x14ac:dyDescent="0.35">
      <c r="A51" t="s">
        <v>96</v>
      </c>
      <c r="B51" t="s">
        <v>109</v>
      </c>
      <c r="C51" t="s">
        <v>112</v>
      </c>
      <c r="D51" s="7" t="s">
        <v>114</v>
      </c>
      <c r="E51" s="7" t="s">
        <v>72</v>
      </c>
      <c r="F51" s="7"/>
      <c r="G51" s="7"/>
      <c r="H51" s="7" t="s">
        <v>123</v>
      </c>
    </row>
    <row r="52" spans="1:8" x14ac:dyDescent="0.35">
      <c r="A52" t="s">
        <v>96</v>
      </c>
      <c r="B52" s="24" t="s">
        <v>107</v>
      </c>
      <c r="C52" t="s">
        <v>108</v>
      </c>
      <c r="D52" s="7" t="s">
        <v>72</v>
      </c>
      <c r="E52" s="7" t="s">
        <v>113</v>
      </c>
      <c r="F52" s="7"/>
      <c r="G52" s="7"/>
      <c r="H52" s="7" t="s">
        <v>123</v>
      </c>
    </row>
    <row r="53" spans="1:8" x14ac:dyDescent="0.35">
      <c r="A53" t="s">
        <v>96</v>
      </c>
      <c r="B53" t="s">
        <v>105</v>
      </c>
      <c r="C53" t="s">
        <v>106</v>
      </c>
      <c r="D53" s="7" t="s">
        <v>65</v>
      </c>
      <c r="E53" s="7" t="s">
        <v>113</v>
      </c>
      <c r="F53" s="7"/>
      <c r="G53" s="7"/>
      <c r="H53" s="7" t="s">
        <v>122</v>
      </c>
    </row>
    <row r="54" spans="1:8" x14ac:dyDescent="0.35">
      <c r="A54" t="s">
        <v>96</v>
      </c>
      <c r="B54" t="s">
        <v>103</v>
      </c>
      <c r="C54" t="s">
        <v>104</v>
      </c>
      <c r="D54" s="7" t="s">
        <v>65</v>
      </c>
      <c r="E54" s="7" t="s">
        <v>65</v>
      </c>
      <c r="F54" s="7" t="s">
        <v>115</v>
      </c>
      <c r="G54" s="7"/>
      <c r="H54" s="7" t="s">
        <v>121</v>
      </c>
    </row>
    <row r="55" spans="1:8" x14ac:dyDescent="0.35">
      <c r="A55" t="s">
        <v>207</v>
      </c>
      <c r="B55" t="s">
        <v>208</v>
      </c>
      <c r="C55" t="s">
        <v>212</v>
      </c>
      <c r="D55" s="7" t="s">
        <v>65</v>
      </c>
      <c r="E55" s="7" t="s">
        <v>72</v>
      </c>
      <c r="F55" s="7"/>
      <c r="G55" s="7" t="s">
        <v>74</v>
      </c>
      <c r="H55" s="7" t="s">
        <v>215</v>
      </c>
    </row>
    <row r="56" spans="1:8" x14ac:dyDescent="0.35">
      <c r="A56" t="s">
        <v>207</v>
      </c>
      <c r="B56" t="s">
        <v>209</v>
      </c>
      <c r="C56" t="s">
        <v>213</v>
      </c>
      <c r="D56" s="7" t="s">
        <v>65</v>
      </c>
      <c r="E56" s="7" t="s">
        <v>65</v>
      </c>
      <c r="F56" s="7" t="s">
        <v>74</v>
      </c>
      <c r="G56" s="7" t="s">
        <v>74</v>
      </c>
      <c r="H56" s="7" t="s">
        <v>216</v>
      </c>
    </row>
    <row r="57" spans="1:8" x14ac:dyDescent="0.35">
      <c r="A57" t="s">
        <v>207</v>
      </c>
      <c r="B57" t="s">
        <v>210</v>
      </c>
      <c r="C57" t="s">
        <v>214</v>
      </c>
      <c r="D57" s="7" t="s">
        <v>72</v>
      </c>
      <c r="E57" s="7" t="s">
        <v>72</v>
      </c>
      <c r="F57" s="7"/>
      <c r="G57" s="7"/>
      <c r="H57" s="7" t="s">
        <v>217</v>
      </c>
    </row>
    <row r="58" spans="1:8" x14ac:dyDescent="0.35">
      <c r="A58" t="s">
        <v>79</v>
      </c>
      <c r="B58" t="s">
        <v>84</v>
      </c>
      <c r="C58" t="s">
        <v>85</v>
      </c>
      <c r="D58" s="7" t="s">
        <v>73</v>
      </c>
      <c r="E58" s="7" t="s">
        <v>88</v>
      </c>
      <c r="F58" s="7" t="s">
        <v>74</v>
      </c>
      <c r="G58" s="7"/>
      <c r="H58" s="7" t="s">
        <v>91</v>
      </c>
    </row>
    <row r="59" spans="1:8" x14ac:dyDescent="0.35">
      <c r="A59" t="s">
        <v>79</v>
      </c>
      <c r="B59" t="s">
        <v>82</v>
      </c>
      <c r="C59" t="s">
        <v>83</v>
      </c>
      <c r="D59" s="7" t="s">
        <v>65</v>
      </c>
      <c r="E59" s="7" t="s">
        <v>65</v>
      </c>
      <c r="F59" s="7" t="s">
        <v>74</v>
      </c>
      <c r="G59" s="7"/>
      <c r="H59" s="7" t="s">
        <v>90</v>
      </c>
    </row>
    <row r="60" spans="1:8" x14ac:dyDescent="0.35">
      <c r="A60" t="s">
        <v>79</v>
      </c>
      <c r="B60" t="s">
        <v>86</v>
      </c>
      <c r="C60" t="s">
        <v>87</v>
      </c>
      <c r="D60" s="7" t="s">
        <v>72</v>
      </c>
      <c r="E60" s="7" t="s">
        <v>65</v>
      </c>
      <c r="F60" s="7"/>
      <c r="G60" s="7"/>
      <c r="H60" s="7" t="s">
        <v>92</v>
      </c>
    </row>
    <row r="61" spans="1:8" x14ac:dyDescent="0.35">
      <c r="A61" t="s">
        <v>79</v>
      </c>
      <c r="B61" t="s">
        <v>80</v>
      </c>
      <c r="C61" t="s">
        <v>81</v>
      </c>
      <c r="D61" s="7" t="s">
        <v>65</v>
      </c>
      <c r="E61" s="7" t="s">
        <v>65</v>
      </c>
      <c r="F61" s="7"/>
      <c r="G61" s="7"/>
      <c r="H61" s="7" t="s">
        <v>89</v>
      </c>
    </row>
    <row r="62" spans="1:8" x14ac:dyDescent="0.35">
      <c r="A62" t="s">
        <v>247</v>
      </c>
      <c r="B62" t="s">
        <v>245</v>
      </c>
      <c r="C62" t="s">
        <v>245</v>
      </c>
      <c r="D62" s="7" t="s">
        <v>72</v>
      </c>
      <c r="E62" s="7" t="s">
        <v>72</v>
      </c>
      <c r="F62" s="7"/>
      <c r="G62" s="7"/>
      <c r="H62" s="7" t="s">
        <v>249</v>
      </c>
    </row>
    <row r="63" spans="1:8" x14ac:dyDescent="0.35">
      <c r="A63" t="s">
        <v>247</v>
      </c>
      <c r="B63" t="s">
        <v>94</v>
      </c>
      <c r="C63" t="s">
        <v>94</v>
      </c>
      <c r="D63" s="7" t="s">
        <v>72</v>
      </c>
      <c r="E63" s="7"/>
      <c r="F63" s="7"/>
      <c r="G63" s="7"/>
      <c r="H63" s="7" t="s">
        <v>251</v>
      </c>
    </row>
    <row r="64" spans="1:8" x14ac:dyDescent="0.35">
      <c r="A64" t="s">
        <v>247</v>
      </c>
      <c r="B64" t="s">
        <v>244</v>
      </c>
      <c r="C64" t="s">
        <v>244</v>
      </c>
      <c r="D64" s="7" t="s">
        <v>65</v>
      </c>
      <c r="E64" s="7"/>
      <c r="F64" s="7"/>
      <c r="G64" s="7"/>
      <c r="H64" s="7" t="s">
        <v>248</v>
      </c>
    </row>
    <row r="65" spans="1:8" x14ac:dyDescent="0.35">
      <c r="A65" t="s">
        <v>247</v>
      </c>
      <c r="B65" t="s">
        <v>246</v>
      </c>
      <c r="C65" t="s">
        <v>253</v>
      </c>
      <c r="D65" s="7" t="s">
        <v>65</v>
      </c>
      <c r="E65" s="7"/>
      <c r="F65" s="7"/>
      <c r="G65" s="7"/>
      <c r="H65" s="7" t="s">
        <v>250</v>
      </c>
    </row>
    <row r="66" spans="1:8" x14ac:dyDescent="0.35">
      <c r="A66" t="s">
        <v>227</v>
      </c>
      <c r="B66" t="s">
        <v>234</v>
      </c>
      <c r="C66" t="s">
        <v>233</v>
      </c>
      <c r="D66" s="7" t="s">
        <v>65</v>
      </c>
      <c r="E66" s="7"/>
      <c r="F66" s="7"/>
      <c r="G66" s="7" t="s">
        <v>74</v>
      </c>
      <c r="H66" s="7" t="s">
        <v>240</v>
      </c>
    </row>
    <row r="67" spans="1:8" x14ac:dyDescent="0.35">
      <c r="A67" t="s">
        <v>227</v>
      </c>
      <c r="B67" t="s">
        <v>230</v>
      </c>
      <c r="C67" t="s">
        <v>230</v>
      </c>
      <c r="D67" s="7" t="s">
        <v>65</v>
      </c>
      <c r="E67" s="7"/>
      <c r="F67" s="7" t="s">
        <v>74</v>
      </c>
      <c r="G67" s="7"/>
      <c r="H67" s="7" t="s">
        <v>238</v>
      </c>
    </row>
    <row r="68" spans="1:8" x14ac:dyDescent="0.35">
      <c r="A68" t="s">
        <v>227</v>
      </c>
      <c r="B68" t="s">
        <v>228</v>
      </c>
      <c r="C68" t="s">
        <v>228</v>
      </c>
      <c r="D68" s="7" t="s">
        <v>72</v>
      </c>
      <c r="E68" s="7"/>
      <c r="F68" s="7"/>
      <c r="G68" s="7"/>
      <c r="H68" s="7" t="s">
        <v>236</v>
      </c>
    </row>
    <row r="69" spans="1:8" x14ac:dyDescent="0.35">
      <c r="A69" t="s">
        <v>227</v>
      </c>
      <c r="B69" t="s">
        <v>229</v>
      </c>
      <c r="C69" t="s">
        <v>243</v>
      </c>
      <c r="D69" s="7" t="s">
        <v>72</v>
      </c>
      <c r="E69" s="7"/>
      <c r="F69" s="7"/>
      <c r="G69" s="7"/>
      <c r="H69" s="7" t="s">
        <v>237</v>
      </c>
    </row>
    <row r="70" spans="1:8" x14ac:dyDescent="0.35">
      <c r="A70" t="s">
        <v>227</v>
      </c>
      <c r="B70" t="s">
        <v>231</v>
      </c>
      <c r="C70" t="s">
        <v>231</v>
      </c>
      <c r="D70" s="7" t="s">
        <v>72</v>
      </c>
      <c r="E70" s="7"/>
      <c r="F70" s="7"/>
      <c r="G70" s="7"/>
      <c r="H70" s="7" t="s">
        <v>241</v>
      </c>
    </row>
    <row r="71" spans="1:8" x14ac:dyDescent="0.35">
      <c r="A71" t="s">
        <v>227</v>
      </c>
      <c r="B71" t="s">
        <v>235</v>
      </c>
      <c r="C71" t="s">
        <v>232</v>
      </c>
      <c r="D71" s="7" t="s">
        <v>65</v>
      </c>
      <c r="E71" s="7"/>
      <c r="F71" s="7"/>
      <c r="G71" s="7"/>
      <c r="H71" s="7" t="s">
        <v>239</v>
      </c>
    </row>
    <row r="72" spans="1:8" x14ac:dyDescent="0.35">
      <c r="A72" t="s">
        <v>306</v>
      </c>
      <c r="B72" t="s">
        <v>308</v>
      </c>
      <c r="C72" t="s">
        <v>309</v>
      </c>
      <c r="D72" s="7" t="s">
        <v>72</v>
      </c>
      <c r="E72" s="7" t="s">
        <v>72</v>
      </c>
      <c r="F72" s="7"/>
      <c r="G72" s="7"/>
      <c r="H72" s="7">
        <v>3978</v>
      </c>
    </row>
    <row r="73" spans="1:8" ht="15.5" x14ac:dyDescent="0.35">
      <c r="A73" t="s">
        <v>306</v>
      </c>
      <c r="B73" s="29" t="s">
        <v>310</v>
      </c>
      <c r="C73" t="s">
        <v>311</v>
      </c>
      <c r="D73" s="7" t="s">
        <v>65</v>
      </c>
      <c r="E73" s="7" t="s">
        <v>65</v>
      </c>
      <c r="F73" s="7" t="s">
        <v>324</v>
      </c>
      <c r="G73" s="7"/>
      <c r="H73" s="7">
        <v>3618</v>
      </c>
    </row>
    <row r="74" spans="1:8" ht="15.5" x14ac:dyDescent="0.35">
      <c r="A74" t="s">
        <v>306</v>
      </c>
      <c r="B74" s="29" t="s">
        <v>312</v>
      </c>
      <c r="C74" t="s">
        <v>313</v>
      </c>
      <c r="D74" s="7" t="s">
        <v>72</v>
      </c>
      <c r="E74" s="7" t="s">
        <v>72</v>
      </c>
      <c r="F74" s="7"/>
      <c r="G74" s="7" t="s">
        <v>324</v>
      </c>
      <c r="H74" s="7">
        <v>3563</v>
      </c>
    </row>
    <row r="75" spans="1:8" ht="15.5" x14ac:dyDescent="0.35">
      <c r="A75" t="s">
        <v>306</v>
      </c>
      <c r="B75" s="29" t="s">
        <v>314</v>
      </c>
      <c r="C75" t="s">
        <v>315</v>
      </c>
      <c r="D75" s="7" t="s">
        <v>72</v>
      </c>
      <c r="E75" s="7" t="s">
        <v>72</v>
      </c>
      <c r="F75" s="7"/>
      <c r="G75" s="7"/>
      <c r="H75" s="7">
        <v>3589</v>
      </c>
    </row>
    <row r="76" spans="1:8" x14ac:dyDescent="0.35">
      <c r="A76" t="s">
        <v>306</v>
      </c>
      <c r="B76" t="s">
        <v>316</v>
      </c>
      <c r="C76" t="s">
        <v>317</v>
      </c>
      <c r="D76" s="7" t="s">
        <v>73</v>
      </c>
      <c r="E76" s="7" t="s">
        <v>73</v>
      </c>
      <c r="F76" s="7" t="s">
        <v>324</v>
      </c>
      <c r="G76" s="7"/>
      <c r="H76" s="7">
        <v>3590</v>
      </c>
    </row>
    <row r="77" spans="1:8" x14ac:dyDescent="0.35">
      <c r="A77" t="s">
        <v>306</v>
      </c>
      <c r="B77" t="s">
        <v>318</v>
      </c>
      <c r="C77" t="s">
        <v>319</v>
      </c>
      <c r="D77" s="7" t="s">
        <v>72</v>
      </c>
      <c r="E77" s="7" t="s">
        <v>72</v>
      </c>
      <c r="F77" s="7" t="s">
        <v>324</v>
      </c>
      <c r="G77" s="7"/>
      <c r="H77" s="7">
        <v>3280</v>
      </c>
    </row>
    <row r="78" spans="1:8" x14ac:dyDescent="0.35">
      <c r="A78" t="s">
        <v>306</v>
      </c>
      <c r="B78" t="s">
        <v>320</v>
      </c>
      <c r="C78" t="s">
        <v>321</v>
      </c>
      <c r="D78" s="7" t="s">
        <v>65</v>
      </c>
      <c r="E78" s="7" t="s">
        <v>65</v>
      </c>
      <c r="F78" s="7" t="s">
        <v>324</v>
      </c>
      <c r="G78" s="7"/>
      <c r="H78" s="7">
        <v>3881</v>
      </c>
    </row>
    <row r="79" spans="1:8" x14ac:dyDescent="0.35">
      <c r="A79" t="s">
        <v>306</v>
      </c>
      <c r="B79" t="s">
        <v>322</v>
      </c>
      <c r="C79" t="s">
        <v>323</v>
      </c>
      <c r="D79" s="7" t="s">
        <v>72</v>
      </c>
      <c r="E79" s="7" t="s">
        <v>72</v>
      </c>
      <c r="F79" s="7"/>
      <c r="G79" s="7"/>
      <c r="H79" s="7">
        <v>3976</v>
      </c>
    </row>
    <row r="80" spans="1:8" x14ac:dyDescent="0.35">
      <c r="A80" t="s">
        <v>125</v>
      </c>
      <c r="B80" t="s">
        <v>126</v>
      </c>
      <c r="C80" t="s">
        <v>127</v>
      </c>
      <c r="D80" s="7" t="s">
        <v>88</v>
      </c>
      <c r="E80" s="7" t="s">
        <v>88</v>
      </c>
      <c r="F80" s="7" t="s">
        <v>74</v>
      </c>
      <c r="G80" s="7" t="s">
        <v>74</v>
      </c>
      <c r="H80" s="7" t="s">
        <v>154</v>
      </c>
    </row>
    <row r="81" spans="1:8" x14ac:dyDescent="0.35">
      <c r="A81" t="s">
        <v>125</v>
      </c>
      <c r="B81" t="s">
        <v>140</v>
      </c>
      <c r="C81" t="s">
        <v>141</v>
      </c>
      <c r="D81" s="7" t="s">
        <v>65</v>
      </c>
      <c r="E81" s="7" t="s">
        <v>65</v>
      </c>
      <c r="F81" s="7" t="s">
        <v>74</v>
      </c>
      <c r="G81" s="7" t="s">
        <v>74</v>
      </c>
      <c r="H81" s="7" t="s">
        <v>160</v>
      </c>
    </row>
    <row r="82" spans="1:8" x14ac:dyDescent="0.35">
      <c r="A82" t="s">
        <v>125</v>
      </c>
      <c r="B82" t="s">
        <v>132</v>
      </c>
      <c r="C82" t="s">
        <v>133</v>
      </c>
      <c r="D82" s="7" t="s">
        <v>65</v>
      </c>
      <c r="E82" s="7" t="s">
        <v>65</v>
      </c>
      <c r="F82" s="7"/>
      <c r="G82" s="7" t="s">
        <v>74</v>
      </c>
      <c r="H82" s="7" t="s">
        <v>157</v>
      </c>
    </row>
    <row r="83" spans="1:8" x14ac:dyDescent="0.35">
      <c r="A83" t="s">
        <v>125</v>
      </c>
      <c r="B83" t="s">
        <v>134</v>
      </c>
      <c r="C83" t="s">
        <v>135</v>
      </c>
      <c r="D83" s="7" t="s">
        <v>65</v>
      </c>
      <c r="E83" s="7" t="s">
        <v>65</v>
      </c>
      <c r="F83" s="7"/>
      <c r="G83" s="7" t="s">
        <v>74</v>
      </c>
      <c r="H83" s="7" t="s">
        <v>158</v>
      </c>
    </row>
    <row r="84" spans="1:8" x14ac:dyDescent="0.35">
      <c r="A84" t="s">
        <v>125</v>
      </c>
      <c r="B84" t="s">
        <v>152</v>
      </c>
      <c r="C84" t="s">
        <v>153</v>
      </c>
      <c r="D84" s="7" t="s">
        <v>65</v>
      </c>
      <c r="E84" s="7" t="s">
        <v>65</v>
      </c>
      <c r="F84" s="7"/>
      <c r="G84" s="7" t="s">
        <v>74</v>
      </c>
      <c r="H84" s="7" t="s">
        <v>166</v>
      </c>
    </row>
    <row r="85" spans="1:8" x14ac:dyDescent="0.35">
      <c r="A85" t="s">
        <v>125</v>
      </c>
      <c r="B85" t="s">
        <v>144</v>
      </c>
      <c r="C85" t="s">
        <v>145</v>
      </c>
      <c r="D85" s="7" t="s">
        <v>73</v>
      </c>
      <c r="E85" s="7" t="s">
        <v>73</v>
      </c>
      <c r="F85" s="7" t="s">
        <v>74</v>
      </c>
      <c r="G85" s="7" t="s">
        <v>74</v>
      </c>
      <c r="H85" s="7" t="s">
        <v>162</v>
      </c>
    </row>
    <row r="86" spans="1:8" x14ac:dyDescent="0.35">
      <c r="A86" t="s">
        <v>125</v>
      </c>
      <c r="B86" t="s">
        <v>130</v>
      </c>
      <c r="C86" t="s">
        <v>131</v>
      </c>
      <c r="D86" s="7" t="s">
        <v>73</v>
      </c>
      <c r="E86" s="7"/>
      <c r="F86" s="7" t="s">
        <v>74</v>
      </c>
      <c r="G86" s="7" t="s">
        <v>74</v>
      </c>
      <c r="H86" s="7" t="s">
        <v>156</v>
      </c>
    </row>
    <row r="87" spans="1:8" x14ac:dyDescent="0.35">
      <c r="A87" t="s">
        <v>125</v>
      </c>
      <c r="B87" t="s">
        <v>128</v>
      </c>
      <c r="C87" t="s">
        <v>129</v>
      </c>
      <c r="D87" s="7" t="s">
        <v>73</v>
      </c>
      <c r="E87" s="7"/>
      <c r="F87" s="7"/>
      <c r="G87" s="7" t="s">
        <v>74</v>
      </c>
      <c r="H87" s="7" t="s">
        <v>155</v>
      </c>
    </row>
    <row r="88" spans="1:8" x14ac:dyDescent="0.35">
      <c r="A88" t="s">
        <v>125</v>
      </c>
      <c r="B88" t="s">
        <v>136</v>
      </c>
      <c r="C88" t="s">
        <v>137</v>
      </c>
      <c r="D88" s="7" t="s">
        <v>72</v>
      </c>
      <c r="E88" s="7" t="s">
        <v>72</v>
      </c>
      <c r="F88" s="7"/>
      <c r="G88" s="7"/>
      <c r="H88" s="7" t="s">
        <v>159</v>
      </c>
    </row>
    <row r="89" spans="1:8" x14ac:dyDescent="0.35">
      <c r="A89" t="s">
        <v>125</v>
      </c>
      <c r="B89" t="s">
        <v>138</v>
      </c>
      <c r="C89" t="s">
        <v>139</v>
      </c>
      <c r="D89" s="7" t="s">
        <v>72</v>
      </c>
      <c r="E89" s="7" t="s">
        <v>72</v>
      </c>
      <c r="F89" s="7"/>
      <c r="G89" s="7"/>
      <c r="H89" s="7" t="s">
        <v>95</v>
      </c>
    </row>
    <row r="90" spans="1:8" x14ac:dyDescent="0.35">
      <c r="A90" t="s">
        <v>125</v>
      </c>
      <c r="B90" t="s">
        <v>142</v>
      </c>
      <c r="C90" t="s">
        <v>143</v>
      </c>
      <c r="D90" s="7" t="s">
        <v>72</v>
      </c>
      <c r="E90" s="7" t="s">
        <v>72</v>
      </c>
      <c r="F90" s="7"/>
      <c r="G90" s="7"/>
      <c r="H90" s="7" t="s">
        <v>161</v>
      </c>
    </row>
    <row r="91" spans="1:8" x14ac:dyDescent="0.35">
      <c r="A91" t="s">
        <v>125</v>
      </c>
      <c r="B91" t="s">
        <v>150</v>
      </c>
      <c r="C91" t="s">
        <v>151</v>
      </c>
      <c r="D91" s="7" t="s">
        <v>72</v>
      </c>
      <c r="E91" s="7" t="s">
        <v>72</v>
      </c>
      <c r="F91" s="7"/>
      <c r="G91" s="7"/>
      <c r="H91" s="7" t="s">
        <v>165</v>
      </c>
    </row>
    <row r="92" spans="1:8" x14ac:dyDescent="0.35">
      <c r="A92" t="s">
        <v>125</v>
      </c>
      <c r="B92" t="s">
        <v>148</v>
      </c>
      <c r="C92" t="s">
        <v>149</v>
      </c>
      <c r="D92" s="7" t="s">
        <v>65</v>
      </c>
      <c r="E92" s="7" t="s">
        <v>65</v>
      </c>
      <c r="F92" s="7" t="s">
        <v>74</v>
      </c>
      <c r="G92" s="7"/>
      <c r="H92" s="7" t="s">
        <v>164</v>
      </c>
    </row>
    <row r="93" spans="1:8" x14ac:dyDescent="0.35">
      <c r="A93" t="s">
        <v>125</v>
      </c>
      <c r="B93" t="s">
        <v>146</v>
      </c>
      <c r="C93" t="s">
        <v>147</v>
      </c>
      <c r="D93" s="7" t="s">
        <v>65</v>
      </c>
      <c r="E93" s="7" t="s">
        <v>65</v>
      </c>
      <c r="F93" s="7"/>
      <c r="G93" s="7"/>
      <c r="H93" s="7" t="s">
        <v>163</v>
      </c>
    </row>
    <row r="94" spans="1:8" x14ac:dyDescent="0.35">
      <c r="D94" s="7"/>
      <c r="E94" s="7"/>
      <c r="F94" s="7"/>
      <c r="G94" s="7"/>
      <c r="H94" s="7"/>
    </row>
    <row r="95" spans="1:8" x14ac:dyDescent="0.35">
      <c r="D95" s="7"/>
      <c r="E95" s="7"/>
      <c r="F95" s="7"/>
      <c r="G95" s="7"/>
      <c r="H95" s="7"/>
    </row>
    <row r="96" spans="1:8" x14ac:dyDescent="0.35">
      <c r="D96" s="7"/>
      <c r="E96" s="7"/>
      <c r="F96" s="7"/>
      <c r="G96" s="7"/>
      <c r="H96" s="7"/>
    </row>
    <row r="97" spans="4:8" x14ac:dyDescent="0.35">
      <c r="D97" s="7"/>
      <c r="E97" s="7"/>
      <c r="F97" s="7"/>
      <c r="G97" s="7"/>
      <c r="H97" s="7"/>
    </row>
    <row r="98" spans="4:8" x14ac:dyDescent="0.35">
      <c r="D98" s="7"/>
      <c r="E98" s="7"/>
      <c r="F98" s="7"/>
      <c r="G98" s="7"/>
      <c r="H98" s="7"/>
    </row>
    <row r="99" spans="4:8" x14ac:dyDescent="0.35">
      <c r="D99" s="7"/>
      <c r="E99" s="7"/>
      <c r="F99" s="7"/>
      <c r="G99" s="7"/>
      <c r="H99" s="7"/>
    </row>
    <row r="100" spans="4:8" x14ac:dyDescent="0.35">
      <c r="D100" s="7"/>
      <c r="E100" s="7"/>
      <c r="F100" s="7"/>
      <c r="G100" s="7"/>
      <c r="H100" s="7"/>
    </row>
    <row r="101" spans="4:8" x14ac:dyDescent="0.35">
      <c r="D101" s="7"/>
      <c r="E101" s="7"/>
      <c r="F101" s="7"/>
      <c r="G101" s="7"/>
      <c r="H101" s="7"/>
    </row>
  </sheetData>
  <sheetProtection selectLockedCells="1"/>
  <mergeCells count="1">
    <mergeCell ref="J1:N1"/>
  </mergeCells>
  <phoneticPr fontId="10" type="noConversion"/>
  <hyperlinks>
    <hyperlink ref="N9" r:id="rId1" xr:uid="{00000000-0004-0000-0E00-000001000000}"/>
    <hyperlink ref="N13" r:id="rId2" xr:uid="{1E2FF76D-F108-C34E-9965-780BBAF4F60A}"/>
  </hyperlinks>
  <pageMargins left="0.7" right="0.7" top="0.78740157499999996" bottom="0.78740157499999996" header="0.3" footer="0.3"/>
  <pageSetup paperSize="9" orientation="portrait" verticalDpi="0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5"/>
  <sheetViews>
    <sheetView view="pageBreakPreview" zoomScale="90" zoomScaleNormal="100" zoomScaleSheetLayoutView="100" workbookViewId="0">
      <selection activeCell="O10" sqref="O10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41.36328125" bestFit="1" customWidth="1"/>
    <col min="4" max="4" width="12.36328125" style="11" bestFit="1" customWidth="1"/>
    <col min="5" max="5" width="8.81640625" style="7"/>
    <col min="6" max="6" width="8.81640625" style="7" customWidth="1"/>
    <col min="7" max="8" width="8.6328125" style="7"/>
    <col min="9" max="11" width="9.453125" style="7" customWidth="1"/>
    <col min="12" max="12" width="8.81640625" style="7"/>
    <col min="13" max="13" width="9.453125" style="7" customWidth="1"/>
    <col min="14" max="14" width="8.816406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11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361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4" t="s">
        <v>9</v>
      </c>
      <c r="F4" s="57" t="s">
        <v>6</v>
      </c>
      <c r="G4" s="57"/>
      <c r="H4" s="58"/>
      <c r="I4" s="14" t="s">
        <v>10</v>
      </c>
      <c r="J4" s="57" t="s">
        <v>6</v>
      </c>
      <c r="K4" s="57"/>
      <c r="L4" s="58"/>
      <c r="M4" s="14" t="s">
        <v>38</v>
      </c>
      <c r="N4" s="15" t="s">
        <v>38</v>
      </c>
      <c r="O4" s="16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7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2" t="s">
        <v>254</v>
      </c>
      <c r="C6" s="29" t="s">
        <v>263</v>
      </c>
      <c r="D6" s="37" t="s">
        <v>283</v>
      </c>
      <c r="E6" s="52">
        <v>14.34</v>
      </c>
      <c r="F6" s="6">
        <v>0</v>
      </c>
      <c r="G6" s="6">
        <v>0</v>
      </c>
      <c r="H6" s="6">
        <v>0</v>
      </c>
      <c r="I6" s="6">
        <v>17.07</v>
      </c>
      <c r="J6" s="6">
        <v>0</v>
      </c>
      <c r="K6" s="6">
        <v>0</v>
      </c>
      <c r="L6" s="6">
        <v>0</v>
      </c>
      <c r="M6" s="6">
        <f>Tabuľka1[[#This Row],[Čas]]+Tabuľka1[[#This Row],[Čas2]]</f>
        <v>31.41</v>
      </c>
      <c r="N6" s="6">
        <f>Tabuľka1[[#This Row],[Č2]]+Tabuľka1[[#This Row],[O2]]+Tabuľka1[[#This Row],[P2]]+Tabuľka1[[#This Row],[Č]]+Tabuľka1[[#This Row],[O]]+Tabuľka1[[#This Row],[P]]</f>
        <v>0</v>
      </c>
      <c r="O6" s="6">
        <v>5</v>
      </c>
      <c r="P6" s="6">
        <v>4125</v>
      </c>
      <c r="Q6" s="3"/>
      <c r="R6" s="3"/>
      <c r="S6" s="3"/>
      <c r="T6" s="3"/>
      <c r="U6" s="3"/>
    </row>
    <row r="7" spans="1:21" x14ac:dyDescent="0.35">
      <c r="A7" s="6">
        <v>2</v>
      </c>
      <c r="B7" s="34" t="s">
        <v>125</v>
      </c>
      <c r="C7" s="34" t="s">
        <v>132</v>
      </c>
      <c r="D7" s="33" t="s">
        <v>133</v>
      </c>
      <c r="E7" s="52">
        <v>26.13</v>
      </c>
      <c r="F7" s="6">
        <v>0</v>
      </c>
      <c r="G7" s="6">
        <v>0</v>
      </c>
      <c r="H7" s="6">
        <v>0</v>
      </c>
      <c r="I7" s="6">
        <v>15.09</v>
      </c>
      <c r="J7" s="6">
        <v>0</v>
      </c>
      <c r="K7" s="13">
        <v>0</v>
      </c>
      <c r="L7" s="6">
        <v>0</v>
      </c>
      <c r="M7" s="6">
        <f>Tabuľka1[[#This Row],[Čas]]+Tabuľka1[[#This Row],[Čas2]]</f>
        <v>41.22</v>
      </c>
      <c r="N7" s="6">
        <f>Tabuľka1[[#This Row],[Č2]]+Tabuľka1[[#This Row],[O2]]+Tabuľka1[[#This Row],[P2]]+Tabuľka1[[#This Row],[Č]]+Tabuľka1[[#This Row],[O]]+Tabuľka1[[#This Row],[P]]</f>
        <v>0</v>
      </c>
      <c r="O7" s="6">
        <v>4</v>
      </c>
      <c r="P7" s="6" t="s">
        <v>157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254</v>
      </c>
      <c r="C8" s="44" t="s">
        <v>257</v>
      </c>
      <c r="D8" s="35" t="s">
        <v>277</v>
      </c>
      <c r="E8" s="53">
        <v>18.88</v>
      </c>
      <c r="F8" s="35">
        <v>0</v>
      </c>
      <c r="G8" s="35">
        <v>0</v>
      </c>
      <c r="H8" s="35">
        <v>0</v>
      </c>
      <c r="I8" s="35">
        <v>12.21</v>
      </c>
      <c r="J8" s="35">
        <v>1</v>
      </c>
      <c r="K8" s="45">
        <v>0</v>
      </c>
      <c r="L8" s="35">
        <v>0</v>
      </c>
      <c r="M8" s="35">
        <f>Tabuľka1[[#This Row],[Čas]]+Tabuľka1[[#This Row],[Čas2]]</f>
        <v>31.09</v>
      </c>
      <c r="N8" s="35">
        <f>Tabuľka1[[#This Row],[Č2]]+Tabuľka1[[#This Row],[O2]]+Tabuľka1[[#This Row],[P2]]+Tabuľka1[[#This Row],[Č]]+Tabuľka1[[#This Row],[O]]+Tabuľka1[[#This Row],[P]]</f>
        <v>1</v>
      </c>
      <c r="O8" s="35">
        <v>3</v>
      </c>
      <c r="P8" s="35">
        <v>3928</v>
      </c>
      <c r="Q8" s="3"/>
      <c r="R8" s="3"/>
      <c r="S8" s="3"/>
      <c r="T8" s="3"/>
      <c r="U8" s="3"/>
    </row>
    <row r="9" spans="1:21" x14ac:dyDescent="0.35">
      <c r="A9" s="6">
        <v>4</v>
      </c>
      <c r="B9" s="30" t="s">
        <v>254</v>
      </c>
      <c r="C9" s="44" t="s">
        <v>264</v>
      </c>
      <c r="D9" s="35" t="s">
        <v>279</v>
      </c>
      <c r="E9" s="53">
        <v>19.5</v>
      </c>
      <c r="F9" s="35">
        <v>0</v>
      </c>
      <c r="G9" s="35">
        <v>0</v>
      </c>
      <c r="H9" s="35">
        <v>0</v>
      </c>
      <c r="I9" s="35">
        <v>14.95</v>
      </c>
      <c r="J9" s="35">
        <v>1</v>
      </c>
      <c r="K9" s="45">
        <v>0</v>
      </c>
      <c r="L9" s="35">
        <v>0</v>
      </c>
      <c r="M9" s="35">
        <f>Tabuľka1[[#This Row],[Čas]]+Tabuľka1[[#This Row],[Čas2]]</f>
        <v>34.450000000000003</v>
      </c>
      <c r="N9" s="35">
        <f>Tabuľka1[[#This Row],[Č2]]+Tabuľka1[[#This Row],[O2]]+Tabuľka1[[#This Row],[P2]]+Tabuľka1[[#This Row],[Č]]+Tabuľka1[[#This Row],[O]]+Tabuľka1[[#This Row],[P]]</f>
        <v>1</v>
      </c>
      <c r="O9" s="35">
        <v>2</v>
      </c>
      <c r="P9" s="35">
        <v>3770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96</v>
      </c>
      <c r="C10" s="30" t="s">
        <v>103</v>
      </c>
      <c r="D10" s="35" t="s">
        <v>104</v>
      </c>
      <c r="E10" s="53">
        <v>17.68</v>
      </c>
      <c r="F10" s="35">
        <v>0</v>
      </c>
      <c r="G10" s="35">
        <v>0</v>
      </c>
      <c r="H10" s="35">
        <v>0</v>
      </c>
      <c r="I10" s="35">
        <v>17.11</v>
      </c>
      <c r="J10" s="35">
        <v>1</v>
      </c>
      <c r="K10" s="46">
        <v>0</v>
      </c>
      <c r="L10" s="35">
        <v>0</v>
      </c>
      <c r="M10" s="35">
        <f>Tabuľka1[[#This Row],[Čas]]+Tabuľka1[[#This Row],[Čas2]]</f>
        <v>34.79</v>
      </c>
      <c r="N10" s="35">
        <f>Tabuľka1[[#This Row],[Č2]]+Tabuľka1[[#This Row],[O2]]+Tabuľka1[[#This Row],[P2]]+Tabuľka1[[#This Row],[Č]]+Tabuľka1[[#This Row],[O]]+Tabuľka1[[#This Row],[P]]</f>
        <v>1</v>
      </c>
      <c r="O10" s="35">
        <v>1</v>
      </c>
      <c r="P10" s="35" t="s">
        <v>121</v>
      </c>
      <c r="Q10" s="3"/>
      <c r="R10" s="3"/>
      <c r="S10" s="3"/>
      <c r="T10" s="3"/>
      <c r="U10" s="3"/>
    </row>
    <row r="11" spans="1:21" x14ac:dyDescent="0.35">
      <c r="A11" s="6">
        <v>6</v>
      </c>
      <c r="B11" s="30" t="s">
        <v>79</v>
      </c>
      <c r="C11" s="30" t="s">
        <v>80</v>
      </c>
      <c r="D11" s="35" t="s">
        <v>81</v>
      </c>
      <c r="E11" s="53">
        <v>32.78</v>
      </c>
      <c r="F11" s="35">
        <v>0</v>
      </c>
      <c r="G11" s="35">
        <v>0</v>
      </c>
      <c r="H11" s="35">
        <v>0</v>
      </c>
      <c r="I11" s="35">
        <v>17.38</v>
      </c>
      <c r="J11" s="35">
        <v>1</v>
      </c>
      <c r="K11" s="35">
        <v>0</v>
      </c>
      <c r="L11" s="35">
        <v>0</v>
      </c>
      <c r="M11" s="35">
        <f>Tabuľka1[[#This Row],[Čas]]+Tabuľka1[[#This Row],[Čas2]]</f>
        <v>50.16</v>
      </c>
      <c r="N11" s="35">
        <f>Tabuľka1[[#This Row],[Č2]]+Tabuľka1[[#This Row],[O2]]+Tabuľka1[[#This Row],[P2]]+Tabuľka1[[#This Row],[Č]]+Tabuľka1[[#This Row],[O]]+Tabuľka1[[#This Row],[P]]</f>
        <v>1</v>
      </c>
      <c r="O11" s="35"/>
      <c r="P11" s="35" t="s">
        <v>89</v>
      </c>
      <c r="Q11" s="3"/>
      <c r="R11" s="3"/>
      <c r="S11" s="3"/>
      <c r="T11" s="3"/>
      <c r="U11" s="3"/>
    </row>
    <row r="12" spans="1:21" x14ac:dyDescent="0.35">
      <c r="A12" s="6">
        <v>7</v>
      </c>
      <c r="B12" s="30" t="s">
        <v>125</v>
      </c>
      <c r="C12" s="30" t="s">
        <v>146</v>
      </c>
      <c r="D12" s="35" t="s">
        <v>147</v>
      </c>
      <c r="E12" s="53">
        <v>50.32</v>
      </c>
      <c r="F12" s="35">
        <v>1</v>
      </c>
      <c r="G12" s="35">
        <v>0</v>
      </c>
      <c r="H12" s="35">
        <v>0</v>
      </c>
      <c r="I12" s="35">
        <v>24.62</v>
      </c>
      <c r="J12" s="35">
        <v>0</v>
      </c>
      <c r="K12" s="35">
        <v>0</v>
      </c>
      <c r="L12" s="35">
        <v>0</v>
      </c>
      <c r="M12" s="35">
        <f>Tabuľka1[[#This Row],[Čas]]+Tabuľka1[[#This Row],[Čas2]]</f>
        <v>74.94</v>
      </c>
      <c r="N12" s="35">
        <f>Tabuľka1[[#This Row],[Č2]]+Tabuľka1[[#This Row],[O2]]+Tabuľka1[[#This Row],[P2]]+Tabuľka1[[#This Row],[Č]]+Tabuľka1[[#This Row],[O]]+Tabuľka1[[#This Row],[P]]</f>
        <v>1</v>
      </c>
      <c r="O12" s="35"/>
      <c r="P12" s="35" t="s">
        <v>163</v>
      </c>
      <c r="Q12" s="3"/>
      <c r="R12" s="3"/>
      <c r="S12" s="3"/>
      <c r="T12" s="3"/>
      <c r="U12" s="3"/>
    </row>
    <row r="13" spans="1:21" x14ac:dyDescent="0.35">
      <c r="A13" s="6">
        <v>8</v>
      </c>
      <c r="B13" s="34" t="s">
        <v>176</v>
      </c>
      <c r="C13" s="34" t="s">
        <v>177</v>
      </c>
      <c r="D13" s="33" t="s">
        <v>178</v>
      </c>
      <c r="E13" s="52">
        <v>10.72</v>
      </c>
      <c r="F13" s="6">
        <v>0</v>
      </c>
      <c r="G13" s="6">
        <v>0</v>
      </c>
      <c r="H13" s="6">
        <v>0</v>
      </c>
      <c r="I13" s="6">
        <v>15.96</v>
      </c>
      <c r="J13" s="6">
        <v>2</v>
      </c>
      <c r="K13" s="6">
        <v>0</v>
      </c>
      <c r="L13" s="6">
        <v>0</v>
      </c>
      <c r="M13" s="6">
        <f>Tabuľka1[[#This Row],[Čas]]+Tabuľka1[[#This Row],[Čas2]]</f>
        <v>26.68</v>
      </c>
      <c r="N13" s="6">
        <f>Tabuľka1[[#This Row],[Č2]]+Tabuľka1[[#This Row],[O2]]+Tabuľka1[[#This Row],[P2]]+Tabuľka1[[#This Row],[Č]]+Tabuľka1[[#This Row],[O]]+Tabuľka1[[#This Row],[P]]</f>
        <v>2</v>
      </c>
      <c r="O13" s="6"/>
      <c r="P13" s="6" t="s">
        <v>197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254</v>
      </c>
      <c r="C14" s="44" t="s">
        <v>281</v>
      </c>
      <c r="D14" s="35" t="s">
        <v>282</v>
      </c>
      <c r="E14" s="53">
        <v>11.82</v>
      </c>
      <c r="F14" s="35">
        <v>1</v>
      </c>
      <c r="G14" s="35">
        <v>0</v>
      </c>
      <c r="H14" s="35">
        <v>0</v>
      </c>
      <c r="I14" s="35">
        <v>19.29</v>
      </c>
      <c r="J14" s="35">
        <v>1</v>
      </c>
      <c r="K14" s="35">
        <v>0</v>
      </c>
      <c r="L14" s="35">
        <v>0</v>
      </c>
      <c r="M14" s="35">
        <f>Tabuľka1[[#This Row],[Čas]]+Tabuľka1[[#This Row],[Čas2]]</f>
        <v>31.11</v>
      </c>
      <c r="N14" s="35">
        <f>Tabuľka1[[#This Row],[Č2]]+Tabuľka1[[#This Row],[O2]]+Tabuľka1[[#This Row],[P2]]+Tabuľka1[[#This Row],[Č]]+Tabuľka1[[#This Row],[O]]+Tabuľka1[[#This Row],[P]]</f>
        <v>2</v>
      </c>
      <c r="O14" s="35"/>
      <c r="P14" s="35">
        <v>3467</v>
      </c>
      <c r="Q14" s="3"/>
      <c r="R14" s="3"/>
      <c r="S14" s="3"/>
      <c r="T14" s="3"/>
      <c r="U14" s="3"/>
    </row>
    <row r="15" spans="1:21" x14ac:dyDescent="0.35">
      <c r="A15" s="6">
        <v>10</v>
      </c>
      <c r="B15" s="30" t="s">
        <v>125</v>
      </c>
      <c r="C15" s="30" t="s">
        <v>140</v>
      </c>
      <c r="D15" s="35" t="s">
        <v>141</v>
      </c>
      <c r="E15" s="53">
        <v>21.37</v>
      </c>
      <c r="F15" s="35">
        <v>1</v>
      </c>
      <c r="G15" s="35">
        <v>0</v>
      </c>
      <c r="H15" s="35">
        <v>0</v>
      </c>
      <c r="I15" s="35">
        <v>10.44</v>
      </c>
      <c r="J15" s="35">
        <v>1</v>
      </c>
      <c r="K15" s="35">
        <v>0</v>
      </c>
      <c r="L15" s="35">
        <v>0</v>
      </c>
      <c r="M15" s="35">
        <f>Tabuľka1[[#This Row],[Čas]]+Tabuľka1[[#This Row],[Čas2]]</f>
        <v>31.810000000000002</v>
      </c>
      <c r="N15" s="35">
        <f>Tabuľka1[[#This Row],[Č2]]+Tabuľka1[[#This Row],[O2]]+Tabuľka1[[#This Row],[P2]]+Tabuľka1[[#This Row],[Č]]+Tabuľka1[[#This Row],[O]]+Tabuľka1[[#This Row],[P]]</f>
        <v>2</v>
      </c>
      <c r="O15" s="35"/>
      <c r="P15" s="35" t="s">
        <v>160</v>
      </c>
      <c r="Q15" s="3"/>
      <c r="R15" s="3"/>
      <c r="S15" s="3"/>
      <c r="T15" s="3"/>
      <c r="U15" s="3"/>
    </row>
    <row r="16" spans="1:21" x14ac:dyDescent="0.35">
      <c r="A16" s="6">
        <v>11</v>
      </c>
      <c r="B16" s="30" t="s">
        <v>176</v>
      </c>
      <c r="C16" s="30" t="s">
        <v>189</v>
      </c>
      <c r="D16" s="35" t="s">
        <v>190</v>
      </c>
      <c r="E16" s="53">
        <v>23.91</v>
      </c>
      <c r="F16" s="35">
        <v>0</v>
      </c>
      <c r="G16" s="35">
        <v>0</v>
      </c>
      <c r="H16" s="35">
        <v>0</v>
      </c>
      <c r="I16" s="35">
        <v>14.27</v>
      </c>
      <c r="J16" s="35">
        <v>2</v>
      </c>
      <c r="K16" s="35">
        <v>0</v>
      </c>
      <c r="L16" s="35">
        <v>0</v>
      </c>
      <c r="M16" s="35">
        <f>Tabuľka1[[#This Row],[Čas]]+Tabuľka1[[#This Row],[Čas2]]</f>
        <v>38.18</v>
      </c>
      <c r="N16" s="35">
        <f>Tabuľka1[[#This Row],[Č2]]+Tabuľka1[[#This Row],[O2]]+Tabuľka1[[#This Row],[P2]]+Tabuľka1[[#This Row],[Č]]+Tabuľka1[[#This Row],[O]]+Tabuľka1[[#This Row],[P]]</f>
        <v>2</v>
      </c>
      <c r="O16" s="35"/>
      <c r="P16" s="35" t="s">
        <v>203</v>
      </c>
      <c r="Q16" s="3"/>
      <c r="R16" s="3"/>
      <c r="S16" s="3"/>
      <c r="T16" s="3"/>
      <c r="U16" s="3"/>
    </row>
    <row r="17" spans="1:21" x14ac:dyDescent="0.35">
      <c r="A17" s="6">
        <v>12</v>
      </c>
      <c r="B17" s="30" t="s">
        <v>61</v>
      </c>
      <c r="C17" s="30" t="s">
        <v>68</v>
      </c>
      <c r="D17" s="35" t="s">
        <v>69</v>
      </c>
      <c r="E17" s="53">
        <v>26.81</v>
      </c>
      <c r="F17" s="35">
        <v>0</v>
      </c>
      <c r="G17" s="35">
        <v>0</v>
      </c>
      <c r="H17" s="35">
        <v>0</v>
      </c>
      <c r="I17" s="35">
        <v>15.71</v>
      </c>
      <c r="J17" s="35">
        <v>2</v>
      </c>
      <c r="K17" s="35">
        <v>0</v>
      </c>
      <c r="L17" s="35">
        <v>0</v>
      </c>
      <c r="M17" s="35">
        <f>Tabuľka1[[#This Row],[Čas]]+Tabuľka1[[#This Row],[Čas2]]</f>
        <v>42.519999999999996</v>
      </c>
      <c r="N17" s="35">
        <f>Tabuľka1[[#This Row],[Č2]]+Tabuľka1[[#This Row],[O2]]+Tabuľka1[[#This Row],[P2]]+Tabuľka1[[#This Row],[Č]]+Tabuľka1[[#This Row],[O]]+Tabuľka1[[#This Row],[P]]</f>
        <v>2</v>
      </c>
      <c r="O17" s="35"/>
      <c r="P17" s="35" t="s">
        <v>300</v>
      </c>
      <c r="Q17" s="3"/>
      <c r="R17" s="3"/>
      <c r="S17" s="3"/>
      <c r="T17" s="3"/>
      <c r="U17" s="3"/>
    </row>
    <row r="18" spans="1:21" x14ac:dyDescent="0.35">
      <c r="A18" s="6">
        <v>13</v>
      </c>
      <c r="B18" s="32" t="s">
        <v>306</v>
      </c>
      <c r="C18" s="29" t="s">
        <v>310</v>
      </c>
      <c r="D18" s="37" t="s">
        <v>311</v>
      </c>
      <c r="E18" s="53">
        <v>24.97</v>
      </c>
      <c r="F18" s="35">
        <v>1</v>
      </c>
      <c r="G18" s="35">
        <v>0</v>
      </c>
      <c r="H18" s="35">
        <v>0</v>
      </c>
      <c r="I18" s="35">
        <v>22.11</v>
      </c>
      <c r="J18" s="35">
        <v>1</v>
      </c>
      <c r="K18" s="35">
        <v>0</v>
      </c>
      <c r="L18" s="35">
        <v>0</v>
      </c>
      <c r="M18" s="6">
        <f>Tabuľka1[[#This Row],[Čas]]+Tabuľka1[[#This Row],[Čas2]]</f>
        <v>47.08</v>
      </c>
      <c r="N18" s="6">
        <f>Tabuľka1[[#This Row],[Č2]]+Tabuľka1[[#This Row],[O2]]+Tabuľka1[[#This Row],[P2]]+Tabuľka1[[#This Row],[Č]]+Tabuľka1[[#This Row],[O]]+Tabuľka1[[#This Row],[P]]</f>
        <v>2</v>
      </c>
      <c r="O18" s="35"/>
      <c r="P18" s="48">
        <v>3618</v>
      </c>
      <c r="Q18" s="3"/>
      <c r="R18" s="3"/>
      <c r="S18" s="3"/>
      <c r="T18" s="3"/>
      <c r="U18" s="3"/>
    </row>
    <row r="19" spans="1:21" x14ac:dyDescent="0.35">
      <c r="A19" s="6">
        <v>14</v>
      </c>
      <c r="B19" s="30" t="s">
        <v>220</v>
      </c>
      <c r="C19" s="30" t="s">
        <v>175</v>
      </c>
      <c r="D19" s="35" t="s">
        <v>175</v>
      </c>
      <c r="E19" s="53">
        <v>31.12</v>
      </c>
      <c r="F19" s="35">
        <v>0</v>
      </c>
      <c r="G19" s="35">
        <v>0</v>
      </c>
      <c r="H19" s="35">
        <v>0</v>
      </c>
      <c r="I19" s="35">
        <v>26.02</v>
      </c>
      <c r="J19" s="35">
        <v>2</v>
      </c>
      <c r="K19" s="35">
        <v>0</v>
      </c>
      <c r="L19" s="35">
        <v>0</v>
      </c>
      <c r="M19" s="35">
        <f>Tabuľka1[[#This Row],[Čas]]+Tabuľka1[[#This Row],[Čas2]]</f>
        <v>57.14</v>
      </c>
      <c r="N19" s="35">
        <f>Tabuľka1[[#This Row],[Č2]]+Tabuľka1[[#This Row],[O2]]+Tabuľka1[[#This Row],[P2]]+Tabuľka1[[#This Row],[Č]]+Tabuľka1[[#This Row],[O]]+Tabuľka1[[#This Row],[P]]</f>
        <v>2</v>
      </c>
      <c r="O19" s="35"/>
      <c r="P19" s="35" t="s">
        <v>225</v>
      </c>
      <c r="Q19" s="3"/>
      <c r="R19" s="3"/>
      <c r="S19" s="3"/>
      <c r="T19" s="3"/>
      <c r="U19" s="3"/>
    </row>
    <row r="20" spans="1:21" x14ac:dyDescent="0.35">
      <c r="A20" s="6">
        <v>15</v>
      </c>
      <c r="B20" s="30" t="s">
        <v>61</v>
      </c>
      <c r="C20" s="30" t="s">
        <v>70</v>
      </c>
      <c r="D20" s="35" t="s">
        <v>71</v>
      </c>
      <c r="E20" s="53">
        <v>34.93</v>
      </c>
      <c r="F20" s="35">
        <v>1</v>
      </c>
      <c r="G20" s="35">
        <v>0</v>
      </c>
      <c r="H20" s="35">
        <v>0</v>
      </c>
      <c r="I20" s="35">
        <v>44.42</v>
      </c>
      <c r="J20" s="35">
        <v>1</v>
      </c>
      <c r="K20" s="35">
        <v>0</v>
      </c>
      <c r="L20" s="35">
        <v>0</v>
      </c>
      <c r="M20" s="35">
        <f>Tabuľka1[[#This Row],[Čas]]+Tabuľka1[[#This Row],[Čas2]]</f>
        <v>79.349999999999994</v>
      </c>
      <c r="N20" s="35">
        <f>Tabuľka1[[#This Row],[Č2]]+Tabuľka1[[#This Row],[O2]]+Tabuľka1[[#This Row],[P2]]+Tabuľka1[[#This Row],[Č]]+Tabuľka1[[#This Row],[O]]+Tabuľka1[[#This Row],[P]]</f>
        <v>2</v>
      </c>
      <c r="O20" s="35"/>
      <c r="P20" s="35" t="s">
        <v>301</v>
      </c>
      <c r="Q20" s="3"/>
      <c r="R20" s="3"/>
      <c r="S20" s="3"/>
      <c r="T20" s="3"/>
      <c r="U20" s="3"/>
    </row>
    <row r="21" spans="1:21" x14ac:dyDescent="0.35">
      <c r="A21" s="6">
        <v>16</v>
      </c>
      <c r="B21" s="30" t="s">
        <v>254</v>
      </c>
      <c r="C21" s="44" t="s">
        <v>258</v>
      </c>
      <c r="D21" s="35" t="s">
        <v>278</v>
      </c>
      <c r="E21" s="53">
        <v>30.09</v>
      </c>
      <c r="F21" s="35">
        <v>3</v>
      </c>
      <c r="G21" s="35">
        <v>0</v>
      </c>
      <c r="H21" s="35">
        <v>0</v>
      </c>
      <c r="I21" s="35">
        <v>20.97</v>
      </c>
      <c r="J21" s="35">
        <v>0</v>
      </c>
      <c r="K21" s="35">
        <v>0</v>
      </c>
      <c r="L21" s="35">
        <v>0</v>
      </c>
      <c r="M21" s="35">
        <f>Tabuľka1[[#This Row],[Čas]]+Tabuľka1[[#This Row],[Čas2]]</f>
        <v>51.06</v>
      </c>
      <c r="N21" s="35">
        <f>Tabuľka1[[#This Row],[Č2]]+Tabuľka1[[#This Row],[O2]]+Tabuľka1[[#This Row],[P2]]+Tabuľka1[[#This Row],[Č]]+Tabuľka1[[#This Row],[O]]+Tabuľka1[[#This Row],[P]]</f>
        <v>3</v>
      </c>
      <c r="O21" s="35"/>
      <c r="P21" s="35">
        <v>3980</v>
      </c>
      <c r="Q21" s="3"/>
      <c r="R21" s="3"/>
      <c r="S21" s="3"/>
      <c r="T21" s="3"/>
      <c r="U21" s="3"/>
    </row>
    <row r="22" spans="1:21" x14ac:dyDescent="0.35">
      <c r="A22" s="6">
        <v>17</v>
      </c>
      <c r="B22" s="30" t="s">
        <v>207</v>
      </c>
      <c r="C22" s="30" t="s">
        <v>209</v>
      </c>
      <c r="D22" s="35" t="s">
        <v>213</v>
      </c>
      <c r="E22" s="53">
        <v>29.28</v>
      </c>
      <c r="F22" s="35">
        <v>0</v>
      </c>
      <c r="G22" s="35">
        <v>0</v>
      </c>
      <c r="H22" s="35">
        <v>0</v>
      </c>
      <c r="I22" s="35">
        <v>25.02</v>
      </c>
      <c r="J22" s="35">
        <v>3</v>
      </c>
      <c r="K22" s="35">
        <v>0</v>
      </c>
      <c r="L22" s="35">
        <v>0</v>
      </c>
      <c r="M22" s="35">
        <f>Tabuľka1[[#This Row],[Čas]]+Tabuľka1[[#This Row],[Čas2]]</f>
        <v>54.3</v>
      </c>
      <c r="N22" s="35">
        <f>Tabuľka1[[#This Row],[Č2]]+Tabuľka1[[#This Row],[O2]]+Tabuľka1[[#This Row],[P2]]+Tabuľka1[[#This Row],[Č]]+Tabuľka1[[#This Row],[O]]+Tabuľka1[[#This Row],[P]]</f>
        <v>3</v>
      </c>
      <c r="O22" s="35"/>
      <c r="P22" s="35" t="s">
        <v>216</v>
      </c>
      <c r="Q22" s="3"/>
      <c r="R22" s="3"/>
      <c r="S22" s="3"/>
      <c r="T22" s="3"/>
      <c r="U22" s="3"/>
    </row>
    <row r="23" spans="1:21" x14ac:dyDescent="0.35">
      <c r="A23" s="6">
        <v>18</v>
      </c>
      <c r="B23" s="34" t="s">
        <v>61</v>
      </c>
      <c r="C23" s="34" t="s">
        <v>62</v>
      </c>
      <c r="D23" s="33" t="s">
        <v>63</v>
      </c>
      <c r="E23" s="52">
        <v>31.44</v>
      </c>
      <c r="F23" s="6">
        <v>0</v>
      </c>
      <c r="G23" s="6">
        <v>0</v>
      </c>
      <c r="H23" s="6">
        <v>0</v>
      </c>
      <c r="I23" s="6">
        <v>58.06</v>
      </c>
      <c r="J23" s="6">
        <v>3</v>
      </c>
      <c r="K23" s="6">
        <v>0</v>
      </c>
      <c r="L23" s="6">
        <v>0</v>
      </c>
      <c r="M23" s="6">
        <f>Tabuľka1[[#This Row],[Čas]]+Tabuľka1[[#This Row],[Čas2]]</f>
        <v>89.5</v>
      </c>
      <c r="N23" s="6">
        <f>Tabuľka1[[#This Row],[Č2]]+Tabuľka1[[#This Row],[O2]]+Tabuľka1[[#This Row],[P2]]+Tabuľka1[[#This Row],[Č]]+Tabuľka1[[#This Row],[O]]+Tabuľka1[[#This Row],[P]]</f>
        <v>3</v>
      </c>
      <c r="O23" s="6"/>
      <c r="P23" s="6" t="s">
        <v>297</v>
      </c>
      <c r="Q23" s="3"/>
      <c r="R23" s="3"/>
      <c r="S23" s="3"/>
      <c r="T23" s="3"/>
      <c r="U23" s="3"/>
    </row>
    <row r="24" spans="1:21" x14ac:dyDescent="0.35">
      <c r="A24" s="6">
        <v>19</v>
      </c>
      <c r="B24" s="30" t="s">
        <v>125</v>
      </c>
      <c r="C24" s="30" t="s">
        <v>152</v>
      </c>
      <c r="D24" s="35" t="s">
        <v>153</v>
      </c>
      <c r="E24" s="53">
        <v>24.56</v>
      </c>
      <c r="F24" s="35">
        <v>2</v>
      </c>
      <c r="G24" s="35">
        <v>0</v>
      </c>
      <c r="H24" s="35">
        <v>0</v>
      </c>
      <c r="I24" s="35">
        <v>13.21</v>
      </c>
      <c r="J24" s="35">
        <v>2</v>
      </c>
      <c r="K24" s="35">
        <v>0</v>
      </c>
      <c r="L24" s="35">
        <v>0</v>
      </c>
      <c r="M24" s="35">
        <f>Tabuľka1[[#This Row],[Čas]]+Tabuľka1[[#This Row],[Čas2]]</f>
        <v>37.769999999999996</v>
      </c>
      <c r="N24" s="35">
        <f>Tabuľka1[[#This Row],[Č2]]+Tabuľka1[[#This Row],[O2]]+Tabuľka1[[#This Row],[P2]]+Tabuľka1[[#This Row],[Č]]+Tabuľka1[[#This Row],[O]]+Tabuľka1[[#This Row],[P]]</f>
        <v>4</v>
      </c>
      <c r="O24" s="35"/>
      <c r="P24" s="35" t="s">
        <v>166</v>
      </c>
      <c r="Q24" s="3"/>
      <c r="R24" s="3"/>
      <c r="S24" s="3"/>
      <c r="T24" s="3"/>
      <c r="U24" s="3"/>
    </row>
    <row r="25" spans="1:21" x14ac:dyDescent="0.35">
      <c r="A25" s="6">
        <v>20</v>
      </c>
      <c r="B25" s="30" t="s">
        <v>176</v>
      </c>
      <c r="C25" s="30" t="s">
        <v>179</v>
      </c>
      <c r="D25" s="35" t="s">
        <v>180</v>
      </c>
      <c r="E25" s="53">
        <v>19.75</v>
      </c>
      <c r="F25" s="35">
        <v>2</v>
      </c>
      <c r="G25" s="35">
        <v>0</v>
      </c>
      <c r="H25" s="35">
        <v>0</v>
      </c>
      <c r="I25" s="35">
        <v>20.12</v>
      </c>
      <c r="J25" s="35">
        <v>2</v>
      </c>
      <c r="K25" s="35">
        <v>0</v>
      </c>
      <c r="L25" s="35">
        <v>0</v>
      </c>
      <c r="M25" s="35">
        <f>Tabuľka1[[#This Row],[Čas]]+Tabuľka1[[#This Row],[Čas2]]</f>
        <v>39.870000000000005</v>
      </c>
      <c r="N25" s="35">
        <f>Tabuľka1[[#This Row],[Č2]]+Tabuľka1[[#This Row],[O2]]+Tabuľka1[[#This Row],[P2]]+Tabuľka1[[#This Row],[Č]]+Tabuľka1[[#This Row],[O]]+Tabuľka1[[#This Row],[P]]</f>
        <v>4</v>
      </c>
      <c r="O25" s="35"/>
      <c r="P25" s="35" t="s">
        <v>198</v>
      </c>
      <c r="Q25" s="3"/>
      <c r="R25" s="3"/>
      <c r="S25" s="3"/>
      <c r="T25" s="3"/>
      <c r="U25" s="3"/>
    </row>
    <row r="26" spans="1:21" x14ac:dyDescent="0.35">
      <c r="A26" s="6">
        <v>21</v>
      </c>
      <c r="B26" s="30" t="s">
        <v>254</v>
      </c>
      <c r="C26" s="44" t="s">
        <v>259</v>
      </c>
      <c r="D26" s="35" t="s">
        <v>280</v>
      </c>
      <c r="E26" s="53">
        <v>24.56</v>
      </c>
      <c r="F26" s="35">
        <v>3</v>
      </c>
      <c r="G26" s="35">
        <v>1</v>
      </c>
      <c r="H26" s="35">
        <v>0</v>
      </c>
      <c r="I26" s="35">
        <v>22.69</v>
      </c>
      <c r="J26" s="35">
        <v>0</v>
      </c>
      <c r="K26" s="35">
        <v>0</v>
      </c>
      <c r="L26" s="35">
        <v>0</v>
      </c>
      <c r="M26" s="35">
        <f>Tabuľka1[[#This Row],[Čas]]+Tabuľka1[[#This Row],[Čas2]]</f>
        <v>47.25</v>
      </c>
      <c r="N26" s="35">
        <f>Tabuľka1[[#This Row],[Č2]]+Tabuľka1[[#This Row],[O2]]+Tabuľka1[[#This Row],[P2]]+Tabuľka1[[#This Row],[Č]]+Tabuľka1[[#This Row],[O]]+Tabuľka1[[#This Row],[P]]</f>
        <v>4</v>
      </c>
      <c r="O26" s="35"/>
      <c r="P26" s="35">
        <v>3979</v>
      </c>
      <c r="Q26" s="3"/>
      <c r="R26" s="3"/>
      <c r="S26" s="3"/>
      <c r="T26" s="3"/>
      <c r="U26" s="3"/>
    </row>
    <row r="27" spans="1:21" x14ac:dyDescent="0.35">
      <c r="A27" s="6">
        <v>22</v>
      </c>
      <c r="B27" s="30" t="s">
        <v>125</v>
      </c>
      <c r="C27" s="30" t="s">
        <v>148</v>
      </c>
      <c r="D27" s="35" t="s">
        <v>149</v>
      </c>
      <c r="E27" s="53">
        <v>32.32</v>
      </c>
      <c r="F27" s="35">
        <v>1</v>
      </c>
      <c r="G27" s="35">
        <v>1</v>
      </c>
      <c r="H27" s="35">
        <v>0</v>
      </c>
      <c r="I27" s="35">
        <v>26.8</v>
      </c>
      <c r="J27" s="35">
        <v>1</v>
      </c>
      <c r="K27" s="35">
        <v>1</v>
      </c>
      <c r="L27" s="35">
        <v>0</v>
      </c>
      <c r="M27" s="35">
        <f>Tabuľka1[[#This Row],[Čas]]+Tabuľka1[[#This Row],[Čas2]]</f>
        <v>59.120000000000005</v>
      </c>
      <c r="N27" s="35">
        <f>Tabuľka1[[#This Row],[Č2]]+Tabuľka1[[#This Row],[O2]]+Tabuľka1[[#This Row],[P2]]+Tabuľka1[[#This Row],[Č]]+Tabuľka1[[#This Row],[O]]+Tabuľka1[[#This Row],[P]]</f>
        <v>4</v>
      </c>
      <c r="O27" s="35"/>
      <c r="P27" s="35" t="s">
        <v>164</v>
      </c>
      <c r="Q27" s="3"/>
      <c r="R27" s="3"/>
      <c r="S27" s="3"/>
      <c r="T27" s="3"/>
      <c r="U27" s="3"/>
    </row>
    <row r="28" spans="1:21" x14ac:dyDescent="0.35">
      <c r="A28" s="6">
        <v>23</v>
      </c>
      <c r="B28" s="30" t="s">
        <v>227</v>
      </c>
      <c r="C28" s="30" t="s">
        <v>234</v>
      </c>
      <c r="D28" s="35" t="s">
        <v>233</v>
      </c>
      <c r="E28" s="53">
        <v>60.05</v>
      </c>
      <c r="F28" s="35">
        <v>2</v>
      </c>
      <c r="G28" s="35">
        <v>0</v>
      </c>
      <c r="H28" s="35">
        <v>1</v>
      </c>
      <c r="I28" s="35">
        <v>52.87</v>
      </c>
      <c r="J28" s="35">
        <v>1</v>
      </c>
      <c r="K28" s="35">
        <v>0</v>
      </c>
      <c r="L28" s="35">
        <v>0</v>
      </c>
      <c r="M28" s="35">
        <f>Tabuľka1[[#This Row],[Čas]]+Tabuľka1[[#This Row],[Čas2]]</f>
        <v>112.91999999999999</v>
      </c>
      <c r="N28" s="35">
        <f>Tabuľka1[[#This Row],[Č2]]+Tabuľka1[[#This Row],[O2]]+Tabuľka1[[#This Row],[P2]]+Tabuľka1[[#This Row],[Č]]+Tabuľka1[[#This Row],[O]]+Tabuľka1[[#This Row],[P]]</f>
        <v>4</v>
      </c>
      <c r="O28" s="35"/>
      <c r="P28" s="35" t="s">
        <v>240</v>
      </c>
      <c r="Q28" s="3"/>
      <c r="R28" s="3"/>
      <c r="S28" s="3"/>
      <c r="T28" s="3"/>
      <c r="U28" s="3"/>
    </row>
    <row r="29" spans="1:21" x14ac:dyDescent="0.35">
      <c r="A29" s="6">
        <v>24</v>
      </c>
      <c r="B29" s="47" t="s">
        <v>306</v>
      </c>
      <c r="C29" s="47" t="s">
        <v>320</v>
      </c>
      <c r="D29" s="48" t="s">
        <v>321</v>
      </c>
      <c r="E29" s="53">
        <v>24.31</v>
      </c>
      <c r="F29" s="35">
        <v>2</v>
      </c>
      <c r="G29" s="35">
        <v>0</v>
      </c>
      <c r="H29" s="35">
        <v>0</v>
      </c>
      <c r="I29" s="35">
        <v>37.53</v>
      </c>
      <c r="J29" s="35">
        <v>2</v>
      </c>
      <c r="K29" s="35">
        <v>1</v>
      </c>
      <c r="L29" s="35">
        <v>0</v>
      </c>
      <c r="M29" s="35">
        <f>Tabuľka1[[#This Row],[Čas]]+Tabuľka1[[#This Row],[Čas2]]</f>
        <v>61.84</v>
      </c>
      <c r="N29" s="35">
        <f>Tabuľka1[[#This Row],[Č2]]+Tabuľka1[[#This Row],[O2]]+Tabuľka1[[#This Row],[P2]]+Tabuľka1[[#This Row],[Č]]+Tabuľka1[[#This Row],[O]]+Tabuľka1[[#This Row],[P]]</f>
        <v>5</v>
      </c>
      <c r="O29" s="35"/>
      <c r="P29" s="48">
        <v>3881</v>
      </c>
      <c r="Q29" s="3"/>
      <c r="R29" s="3"/>
      <c r="S29" s="3"/>
      <c r="T29" s="3"/>
      <c r="U29" s="3"/>
    </row>
    <row r="30" spans="1:21" x14ac:dyDescent="0.35">
      <c r="A30" s="6">
        <v>25</v>
      </c>
      <c r="B30" s="30" t="s">
        <v>207</v>
      </c>
      <c r="C30" s="30" t="s">
        <v>208</v>
      </c>
      <c r="D30" s="35" t="s">
        <v>212</v>
      </c>
      <c r="E30" s="53">
        <v>22.19</v>
      </c>
      <c r="F30" s="35">
        <v>3</v>
      </c>
      <c r="G30" s="35">
        <v>0</v>
      </c>
      <c r="H30" s="35">
        <v>0</v>
      </c>
      <c r="I30" s="35">
        <v>28.97</v>
      </c>
      <c r="J30" s="35">
        <v>3</v>
      </c>
      <c r="K30" s="35">
        <v>0</v>
      </c>
      <c r="L30" s="35">
        <v>0</v>
      </c>
      <c r="M30" s="35">
        <f>Tabuľka1[[#This Row],[Čas]]+Tabuľka1[[#This Row],[Čas2]]</f>
        <v>51.16</v>
      </c>
      <c r="N30" s="35">
        <f>Tabuľka1[[#This Row],[Č2]]+Tabuľka1[[#This Row],[O2]]+Tabuľka1[[#This Row],[P2]]+Tabuľka1[[#This Row],[Č]]+Tabuľka1[[#This Row],[O]]+Tabuľka1[[#This Row],[P]]</f>
        <v>6</v>
      </c>
      <c r="O30" s="35"/>
      <c r="P30" s="35" t="s">
        <v>215</v>
      </c>
      <c r="Q30" s="3"/>
      <c r="R30" s="3"/>
      <c r="S30" s="3"/>
      <c r="T30" s="3"/>
      <c r="U30" s="3"/>
    </row>
    <row r="31" spans="1:21" x14ac:dyDescent="0.35">
      <c r="A31" s="6">
        <v>26</v>
      </c>
      <c r="B31" s="30" t="s">
        <v>79</v>
      </c>
      <c r="C31" s="30" t="s">
        <v>82</v>
      </c>
      <c r="D31" s="35" t="s">
        <v>83</v>
      </c>
      <c r="E31" s="53">
        <v>38.85</v>
      </c>
      <c r="F31" s="35">
        <v>2</v>
      </c>
      <c r="G31" s="35">
        <v>0</v>
      </c>
      <c r="H31" s="35">
        <v>0</v>
      </c>
      <c r="I31" s="35">
        <v>39.17</v>
      </c>
      <c r="J31" s="35">
        <v>4</v>
      </c>
      <c r="K31" s="35">
        <v>0</v>
      </c>
      <c r="L31" s="35">
        <v>0</v>
      </c>
      <c r="M31" s="35">
        <f>Tabuľka1[[#This Row],[Čas]]+Tabuľka1[[#This Row],[Čas2]]</f>
        <v>78.02000000000001</v>
      </c>
      <c r="N31" s="35">
        <f>Tabuľka1[[#This Row],[Č2]]+Tabuľka1[[#This Row],[O2]]+Tabuľka1[[#This Row],[P2]]+Tabuľka1[[#This Row],[Č]]+Tabuľka1[[#This Row],[O]]+Tabuľka1[[#This Row],[P]]</f>
        <v>6</v>
      </c>
      <c r="O31" s="35"/>
      <c r="P31" s="35" t="s">
        <v>90</v>
      </c>
      <c r="Q31" s="3"/>
      <c r="R31" s="3"/>
      <c r="S31" s="3"/>
      <c r="T31" s="3"/>
      <c r="U31" s="3"/>
    </row>
    <row r="32" spans="1:21" x14ac:dyDescent="0.35">
      <c r="A32" s="6">
        <v>27</v>
      </c>
      <c r="B32" s="34" t="s">
        <v>96</v>
      </c>
      <c r="C32" s="34" t="s">
        <v>298</v>
      </c>
      <c r="D32" s="33" t="s">
        <v>102</v>
      </c>
      <c r="E32" s="52">
        <v>22.47</v>
      </c>
      <c r="F32" s="6">
        <v>5</v>
      </c>
      <c r="G32" s="6">
        <v>0</v>
      </c>
      <c r="H32" s="6">
        <v>0</v>
      </c>
      <c r="I32" s="6">
        <v>24.4</v>
      </c>
      <c r="J32" s="6">
        <v>2</v>
      </c>
      <c r="K32" s="55">
        <v>0</v>
      </c>
      <c r="L32" s="6">
        <v>0</v>
      </c>
      <c r="M32" s="6">
        <f>Tabuľka1[[#This Row],[Čas]]+Tabuľka1[[#This Row],[Čas2]]</f>
        <v>46.87</v>
      </c>
      <c r="N32" s="6">
        <f>Tabuľka1[[#This Row],[Č2]]+Tabuľka1[[#This Row],[O2]]+Tabuľka1[[#This Row],[P2]]+Tabuľka1[[#This Row],[Č]]+Tabuľka1[[#This Row],[O]]+Tabuľka1[[#This Row],[P]]</f>
        <v>7</v>
      </c>
      <c r="O32" s="6"/>
      <c r="P32" s="6" t="s">
        <v>120</v>
      </c>
      <c r="Q32" s="3"/>
      <c r="R32" s="3"/>
      <c r="S32" s="3"/>
      <c r="T32" s="3"/>
      <c r="U32" s="3"/>
    </row>
    <row r="33" spans="1:21" x14ac:dyDescent="0.35">
      <c r="A33" s="6">
        <v>28</v>
      </c>
      <c r="B33" s="30" t="s">
        <v>254</v>
      </c>
      <c r="C33" s="30" t="s">
        <v>291</v>
      </c>
      <c r="D33" s="35" t="s">
        <v>293</v>
      </c>
      <c r="E33" s="53">
        <v>53.16</v>
      </c>
      <c r="F33" s="35">
        <v>3</v>
      </c>
      <c r="G33" s="35">
        <v>1</v>
      </c>
      <c r="H33" s="35">
        <v>0</v>
      </c>
      <c r="I33" s="35">
        <v>24.17</v>
      </c>
      <c r="J33" s="35">
        <v>2</v>
      </c>
      <c r="K33" s="35">
        <v>1</v>
      </c>
      <c r="L33" s="35">
        <v>0</v>
      </c>
      <c r="M33" s="35">
        <f>Tabuľka1[[#This Row],[Čas]]+Tabuľka1[[#This Row],[Čas2]]</f>
        <v>77.33</v>
      </c>
      <c r="N33" s="35">
        <f>Tabuľka1[[#This Row],[Č2]]+Tabuľka1[[#This Row],[O2]]+Tabuľka1[[#This Row],[P2]]+Tabuľka1[[#This Row],[Č]]+Tabuľka1[[#This Row],[O]]+Tabuľka1[[#This Row],[P]]</f>
        <v>7</v>
      </c>
      <c r="O33" s="35"/>
      <c r="P33" s="50">
        <v>4198</v>
      </c>
      <c r="Q33" s="3"/>
      <c r="R33" s="3"/>
      <c r="S33" s="3"/>
      <c r="T33" s="3"/>
      <c r="U33" s="3"/>
    </row>
    <row r="34" spans="1:21" x14ac:dyDescent="0.35">
      <c r="A34" s="6">
        <v>29</v>
      </c>
      <c r="B34" s="30" t="s">
        <v>96</v>
      </c>
      <c r="C34" s="30" t="s">
        <v>105</v>
      </c>
      <c r="D34" s="35" t="s">
        <v>106</v>
      </c>
      <c r="E34" s="53">
        <v>31.63</v>
      </c>
      <c r="F34" s="35">
        <v>4</v>
      </c>
      <c r="G34" s="35">
        <v>0</v>
      </c>
      <c r="H34" s="35">
        <v>0</v>
      </c>
      <c r="I34" s="35">
        <v>37.369999999999997</v>
      </c>
      <c r="J34" s="35">
        <v>4</v>
      </c>
      <c r="K34" s="35">
        <v>0</v>
      </c>
      <c r="L34" s="35">
        <v>0</v>
      </c>
      <c r="M34" s="35">
        <f>Tabuľka1[[#This Row],[Čas]]+Tabuľka1[[#This Row],[Čas2]]</f>
        <v>69</v>
      </c>
      <c r="N34" s="35">
        <f>Tabuľka1[[#This Row],[Č2]]+Tabuľka1[[#This Row],[O2]]+Tabuľka1[[#This Row],[P2]]+Tabuľka1[[#This Row],[Č]]+Tabuľka1[[#This Row],[O]]+Tabuľka1[[#This Row],[P]]</f>
        <v>8</v>
      </c>
      <c r="O34" s="35"/>
      <c r="P34" s="35" t="s">
        <v>122</v>
      </c>
      <c r="Q34" s="3"/>
      <c r="R34" s="3"/>
      <c r="S34" s="3"/>
      <c r="T34" s="3"/>
      <c r="U34" s="3"/>
    </row>
    <row r="35" spans="1:21" x14ac:dyDescent="0.35">
      <c r="A35" s="6">
        <v>30</v>
      </c>
      <c r="B35" s="30" t="s">
        <v>176</v>
      </c>
      <c r="C35" s="30" t="s">
        <v>181</v>
      </c>
      <c r="D35" s="35" t="s">
        <v>182</v>
      </c>
      <c r="E35" s="53">
        <v>47.85</v>
      </c>
      <c r="F35" s="35">
        <v>4</v>
      </c>
      <c r="G35" s="35">
        <v>2</v>
      </c>
      <c r="H35" s="35">
        <v>0</v>
      </c>
      <c r="I35" s="35">
        <v>47.95</v>
      </c>
      <c r="J35" s="35">
        <v>1</v>
      </c>
      <c r="K35" s="35">
        <v>1</v>
      </c>
      <c r="L35" s="35">
        <v>0</v>
      </c>
      <c r="M35" s="35">
        <f>Tabuľka1[[#This Row],[Čas]]+Tabuľka1[[#This Row],[Čas2]]</f>
        <v>95.800000000000011</v>
      </c>
      <c r="N35" s="35">
        <f>Tabuľka1[[#This Row],[Č2]]+Tabuľka1[[#This Row],[O2]]+Tabuľka1[[#This Row],[P2]]+Tabuľka1[[#This Row],[Č]]+Tabuľka1[[#This Row],[O]]+Tabuľka1[[#This Row],[P]]</f>
        <v>8</v>
      </c>
      <c r="O35" s="35"/>
      <c r="P35" s="35" t="s">
        <v>199</v>
      </c>
      <c r="Q35" s="3"/>
      <c r="R35" s="3"/>
      <c r="S35" s="3"/>
      <c r="T35" s="3"/>
      <c r="U35" s="3"/>
    </row>
    <row r="36" spans="1:21" x14ac:dyDescent="0.35">
      <c r="A36" s="6">
        <v>31</v>
      </c>
      <c r="B36" s="34" t="s">
        <v>61</v>
      </c>
      <c r="C36" s="34" t="s">
        <v>66</v>
      </c>
      <c r="D36" s="33" t="s">
        <v>67</v>
      </c>
      <c r="E36" s="52">
        <v>52.62</v>
      </c>
      <c r="F36" s="6">
        <v>3</v>
      </c>
      <c r="G36" s="6">
        <v>0</v>
      </c>
      <c r="H36" s="6">
        <v>0</v>
      </c>
      <c r="I36" s="6">
        <v>79.56</v>
      </c>
      <c r="J36" s="6">
        <v>2</v>
      </c>
      <c r="K36" s="6">
        <v>2</v>
      </c>
      <c r="L36" s="6">
        <v>2</v>
      </c>
      <c r="M36" s="6">
        <f>Tabuľka1[[#This Row],[Čas]]+Tabuľka1[[#This Row],[Čas2]]</f>
        <v>132.18</v>
      </c>
      <c r="N36" s="6">
        <f>Tabuľka1[[#This Row],[Č2]]+Tabuľka1[[#This Row],[O2]]+Tabuľka1[[#This Row],[P2]]+Tabuľka1[[#This Row],[Č]]+Tabuľka1[[#This Row],[O]]+Tabuľka1[[#This Row],[P]]</f>
        <v>9</v>
      </c>
      <c r="O36" s="6"/>
      <c r="P36" s="6" t="s">
        <v>299</v>
      </c>
      <c r="Q36" s="3"/>
      <c r="R36" s="3"/>
      <c r="S36" s="3"/>
      <c r="T36" s="3"/>
      <c r="U36" s="3"/>
    </row>
    <row r="37" spans="1:21" x14ac:dyDescent="0.35">
      <c r="A37" s="6">
        <v>32</v>
      </c>
      <c r="B37" s="32" t="s">
        <v>254</v>
      </c>
      <c r="C37" s="29" t="s">
        <v>262</v>
      </c>
      <c r="D37" s="37" t="s">
        <v>284</v>
      </c>
      <c r="E37" s="52">
        <v>60.3</v>
      </c>
      <c r="F37" s="6">
        <v>7</v>
      </c>
      <c r="G37" s="6">
        <v>2</v>
      </c>
      <c r="H37" s="6">
        <v>1</v>
      </c>
      <c r="I37" s="6">
        <v>30.45</v>
      </c>
      <c r="J37" s="6">
        <v>2</v>
      </c>
      <c r="K37" s="6">
        <v>0</v>
      </c>
      <c r="L37" s="6">
        <v>0</v>
      </c>
      <c r="M37" s="6">
        <f>Tabuľka1[[#This Row],[Čas]]+Tabuľka1[[#This Row],[Čas2]]</f>
        <v>90.75</v>
      </c>
      <c r="N37" s="6">
        <f>Tabuľka1[[#This Row],[Č2]]+Tabuľka1[[#This Row],[O2]]+Tabuľka1[[#This Row],[P2]]+Tabuľka1[[#This Row],[Č]]+Tabuľka1[[#This Row],[O]]+Tabuľka1[[#This Row],[P]]</f>
        <v>12</v>
      </c>
      <c r="O37" s="6"/>
      <c r="P37" s="6">
        <v>4124</v>
      </c>
      <c r="Q37" s="3"/>
      <c r="R37" s="3"/>
      <c r="S37" s="3"/>
      <c r="T37" s="3"/>
      <c r="U37" s="3"/>
    </row>
    <row r="38" spans="1:21" x14ac:dyDescent="0.35">
      <c r="A38" s="6">
        <v>33</v>
      </c>
      <c r="B38" s="30" t="s">
        <v>227</v>
      </c>
      <c r="C38" s="30" t="s">
        <v>235</v>
      </c>
      <c r="D38" s="35" t="s">
        <v>232</v>
      </c>
      <c r="E38" s="53">
        <v>60.08</v>
      </c>
      <c r="F38" s="35">
        <v>8</v>
      </c>
      <c r="G38" s="35">
        <v>1</v>
      </c>
      <c r="H38" s="35">
        <v>1</v>
      </c>
      <c r="I38" s="35">
        <v>57.94</v>
      </c>
      <c r="J38" s="35">
        <v>4</v>
      </c>
      <c r="K38" s="35">
        <v>1</v>
      </c>
      <c r="L38" s="35">
        <v>0</v>
      </c>
      <c r="M38" s="35">
        <f>Tabuľka1[[#This Row],[Čas]]+Tabuľka1[[#This Row],[Čas2]]</f>
        <v>118.02</v>
      </c>
      <c r="N38" s="35">
        <f>Tabuľka1[[#This Row],[Č2]]+Tabuľka1[[#This Row],[O2]]+Tabuľka1[[#This Row],[P2]]+Tabuľka1[[#This Row],[Č]]+Tabuľka1[[#This Row],[O]]+Tabuľka1[[#This Row],[P]]</f>
        <v>15</v>
      </c>
      <c r="O38" s="35"/>
      <c r="P38" s="35" t="s">
        <v>239</v>
      </c>
      <c r="Q38" s="3"/>
      <c r="R38" s="3"/>
      <c r="S38" s="3"/>
      <c r="T38" s="3"/>
      <c r="U38" s="3"/>
    </row>
    <row r="39" spans="1:21" x14ac:dyDescent="0.35">
      <c r="A39" s="6">
        <v>34</v>
      </c>
      <c r="B39" s="30" t="s">
        <v>220</v>
      </c>
      <c r="C39" s="30" t="s">
        <v>222</v>
      </c>
      <c r="D39" s="35" t="s">
        <v>242</v>
      </c>
      <c r="E39" s="53">
        <v>59.88</v>
      </c>
      <c r="F39" s="35">
        <v>6</v>
      </c>
      <c r="G39" s="35">
        <v>0</v>
      </c>
      <c r="H39" s="35">
        <v>0</v>
      </c>
      <c r="I39" s="35">
        <v>94.49</v>
      </c>
      <c r="J39" s="35">
        <v>7</v>
      </c>
      <c r="K39" s="55">
        <v>0</v>
      </c>
      <c r="L39" s="35">
        <v>2</v>
      </c>
      <c r="M39" s="35">
        <f>Tabuľka1[[#This Row],[Čas]]+Tabuľka1[[#This Row],[Čas2]]</f>
        <v>154.37</v>
      </c>
      <c r="N39" s="35">
        <f>Tabuľka1[[#This Row],[Č2]]+Tabuľka1[[#This Row],[O2]]+Tabuľka1[[#This Row],[P2]]+Tabuľka1[[#This Row],[Č]]+Tabuľka1[[#This Row],[O]]+Tabuľka1[[#This Row],[P]]</f>
        <v>15</v>
      </c>
      <c r="O39" s="35"/>
      <c r="P39" s="35" t="s">
        <v>224</v>
      </c>
      <c r="Q39" s="3"/>
      <c r="R39" s="3"/>
      <c r="S39" s="3"/>
      <c r="T39" s="3"/>
      <c r="U39" s="3"/>
    </row>
    <row r="40" spans="1:21" x14ac:dyDescent="0.35">
      <c r="A40" s="6">
        <v>35</v>
      </c>
      <c r="B40" s="34" t="s">
        <v>247</v>
      </c>
      <c r="C40" s="34" t="s">
        <v>244</v>
      </c>
      <c r="D40" s="33" t="s">
        <v>244</v>
      </c>
      <c r="E40" s="52">
        <v>60.03</v>
      </c>
      <c r="F40" s="6">
        <v>4</v>
      </c>
      <c r="G40" s="6">
        <v>1</v>
      </c>
      <c r="H40" s="6">
        <v>1</v>
      </c>
      <c r="I40" s="6" t="s">
        <v>336</v>
      </c>
      <c r="J40" s="6">
        <v>999</v>
      </c>
      <c r="K40" s="6">
        <v>999</v>
      </c>
      <c r="L40" s="6">
        <v>999</v>
      </c>
      <c r="M40" s="6" t="e">
        <f>Tabuľka1[[#This Row],[Čas]]+Tabuľka1[[#This Row],[Čas2]]</f>
        <v>#VALUE!</v>
      </c>
      <c r="N40" s="6">
        <f>Tabuľka1[[#This Row],[Č2]]+Tabuľka1[[#This Row],[O2]]+Tabuľka1[[#This Row],[P2]]+Tabuľka1[[#This Row],[Č]]+Tabuľka1[[#This Row],[O]]+Tabuľka1[[#This Row],[P]]</f>
        <v>3003</v>
      </c>
      <c r="O40" s="6"/>
      <c r="P40" s="6" t="s">
        <v>248</v>
      </c>
      <c r="Q40" s="3"/>
      <c r="R40" s="3"/>
      <c r="S40" s="3"/>
      <c r="T40" s="3"/>
      <c r="U40" s="3"/>
    </row>
    <row r="41" spans="1:21" x14ac:dyDescent="0.35">
      <c r="A41" s="6">
        <v>36</v>
      </c>
      <c r="B41" s="30" t="s">
        <v>247</v>
      </c>
      <c r="C41" s="30" t="s">
        <v>246</v>
      </c>
      <c r="D41" s="35" t="s">
        <v>253</v>
      </c>
      <c r="E41" s="53">
        <v>60.14</v>
      </c>
      <c r="F41" s="35">
        <v>5</v>
      </c>
      <c r="G41" s="35">
        <v>1</v>
      </c>
      <c r="H41" s="35">
        <v>1</v>
      </c>
      <c r="I41" s="35" t="s">
        <v>336</v>
      </c>
      <c r="J41" s="35">
        <v>999</v>
      </c>
      <c r="K41" s="35">
        <v>999</v>
      </c>
      <c r="L41" s="35">
        <v>999</v>
      </c>
      <c r="M41" s="35" t="e">
        <f>Tabuľka1[[#This Row],[Čas]]+Tabuľka1[[#This Row],[Čas2]]</f>
        <v>#VALUE!</v>
      </c>
      <c r="N41" s="35">
        <f>Tabuľka1[[#This Row],[Č2]]+Tabuľka1[[#This Row],[O2]]+Tabuľka1[[#This Row],[P2]]+Tabuľka1[[#This Row],[Č]]+Tabuľka1[[#This Row],[O]]+Tabuľka1[[#This Row],[P]]</f>
        <v>3004</v>
      </c>
      <c r="O41" s="35"/>
      <c r="P41" s="35" t="s">
        <v>250</v>
      </c>
      <c r="Q41" s="3"/>
      <c r="R41" s="3"/>
      <c r="S41" s="3"/>
      <c r="T41" s="3"/>
      <c r="U41" s="3"/>
    </row>
    <row r="42" spans="1:21" x14ac:dyDescent="0.35">
      <c r="A42" s="6">
        <v>37</v>
      </c>
      <c r="B42" s="34" t="s">
        <v>125</v>
      </c>
      <c r="C42" s="34" t="s">
        <v>134</v>
      </c>
      <c r="D42" s="33" t="s">
        <v>135</v>
      </c>
      <c r="E42" s="52" t="s">
        <v>336</v>
      </c>
      <c r="F42" s="6">
        <v>999</v>
      </c>
      <c r="G42" s="6">
        <v>999</v>
      </c>
      <c r="H42" s="6">
        <v>999</v>
      </c>
      <c r="I42" s="6" t="s">
        <v>336</v>
      </c>
      <c r="J42" s="6">
        <v>999</v>
      </c>
      <c r="K42" s="6">
        <v>999</v>
      </c>
      <c r="L42" s="6">
        <v>999</v>
      </c>
      <c r="M42" s="6" t="e">
        <f>Tabuľka1[[#This Row],[Čas]]+Tabuľka1[[#This Row],[Čas2]]</f>
        <v>#VALUE!</v>
      </c>
      <c r="N42" s="6">
        <f>Tabuľka1[[#This Row],[Č2]]+Tabuľka1[[#This Row],[O2]]+Tabuľka1[[#This Row],[P2]]+Tabuľka1[[#This Row],[Č]]+Tabuľka1[[#This Row],[O]]+Tabuľka1[[#This Row],[P]]</f>
        <v>5994</v>
      </c>
      <c r="O42" s="6"/>
      <c r="P42" s="6" t="s">
        <v>158</v>
      </c>
      <c r="Q42" s="3"/>
      <c r="R42" s="3"/>
      <c r="S42" s="3"/>
      <c r="T42" s="3"/>
      <c r="U42" s="3"/>
    </row>
    <row r="43" spans="1:21" x14ac:dyDescent="0.35">
      <c r="A43" s="6">
        <v>38</v>
      </c>
      <c r="B43" s="34" t="s">
        <v>227</v>
      </c>
      <c r="C43" s="34" t="s">
        <v>230</v>
      </c>
      <c r="D43" s="33" t="s">
        <v>230</v>
      </c>
      <c r="E43" s="52" t="s">
        <v>336</v>
      </c>
      <c r="F43" s="6">
        <v>999</v>
      </c>
      <c r="G43" s="6">
        <v>999</v>
      </c>
      <c r="H43" s="6">
        <v>999</v>
      </c>
      <c r="I43" s="6" t="s">
        <v>336</v>
      </c>
      <c r="J43" s="6">
        <v>999</v>
      </c>
      <c r="K43" s="6">
        <v>999</v>
      </c>
      <c r="L43" s="6">
        <v>999</v>
      </c>
      <c r="M43" s="6" t="e">
        <f>Tabuľka1[[#This Row],[Čas]]+Tabuľka1[[#This Row],[Čas2]]</f>
        <v>#VALUE!</v>
      </c>
      <c r="N43" s="6">
        <f>Tabuľka1[[#This Row],[Č2]]+Tabuľka1[[#This Row],[O2]]+Tabuľka1[[#This Row],[P2]]+Tabuľka1[[#This Row],[Č]]+Tabuľka1[[#This Row],[O]]+Tabuľka1[[#This Row],[P]]</f>
        <v>5994</v>
      </c>
      <c r="O43" s="6"/>
      <c r="P43" s="6" t="s">
        <v>238</v>
      </c>
      <c r="Q43" s="3"/>
      <c r="R43" s="3"/>
      <c r="S43" s="3"/>
      <c r="T43" s="3"/>
      <c r="U43" s="3"/>
    </row>
    <row r="44" spans="1:21" ht="21" x14ac:dyDescent="0.5">
      <c r="A44" s="8"/>
      <c r="B44" s="1"/>
      <c r="C44" s="1"/>
      <c r="D44" s="10"/>
      <c r="E44" s="9"/>
      <c r="F44" s="9"/>
      <c r="G44" s="9"/>
      <c r="H44" s="9"/>
      <c r="I44" s="9"/>
      <c r="J44" s="9"/>
      <c r="K44" s="9"/>
      <c r="L44" s="9"/>
      <c r="M44" s="6"/>
      <c r="N44" s="9"/>
      <c r="O44" s="9"/>
      <c r="P44" s="3"/>
      <c r="Q44" s="3"/>
      <c r="R44" s="3"/>
      <c r="S44" s="3"/>
      <c r="T44" s="3"/>
      <c r="U44" s="3"/>
    </row>
    <row r="45" spans="1:21" ht="21" x14ac:dyDescent="0.5">
      <c r="A45" s="8"/>
      <c r="B45" s="1"/>
      <c r="C45" s="1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3"/>
      <c r="Q45" s="3"/>
      <c r="R45" s="3"/>
      <c r="S45" s="3"/>
      <c r="T45" s="3"/>
      <c r="U45" s="3"/>
    </row>
    <row r="46" spans="1:21" x14ac:dyDescent="0.35">
      <c r="A46" s="5"/>
      <c r="B46" s="2"/>
      <c r="C46" s="2"/>
      <c r="E46" s="1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/>
      <c r="R46" s="3"/>
      <c r="S46" s="3"/>
      <c r="T46" s="3"/>
      <c r="U46" s="3"/>
    </row>
    <row r="47" spans="1:21" x14ac:dyDescent="0.35">
      <c r="A47" s="5"/>
      <c r="B47" s="2"/>
      <c r="C47" s="2"/>
      <c r="E47" s="10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35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35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35">
      <c r="A60" s="6"/>
      <c r="B60" s="3"/>
      <c r="C60" s="3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x14ac:dyDescent="0.35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35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35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35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35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"/>
      <c r="Q68" s="3"/>
      <c r="R68" s="3"/>
      <c r="S68" s="3"/>
      <c r="T68" s="3"/>
      <c r="U68" s="3"/>
    </row>
    <row r="69" spans="1:21" ht="21" x14ac:dyDescent="0.5">
      <c r="A69" s="8"/>
      <c r="B69" s="1"/>
      <c r="C69" s="1"/>
      <c r="D69" s="10"/>
      <c r="E69" s="9"/>
      <c r="F69" s="9"/>
      <c r="G69" s="9"/>
      <c r="H69" s="9"/>
      <c r="I69" s="9"/>
      <c r="J69" s="9"/>
      <c r="K69" s="9"/>
      <c r="L69" s="9"/>
      <c r="M69" s="6"/>
      <c r="N69" s="9"/>
      <c r="O69" s="9"/>
      <c r="P69" s="3"/>
      <c r="Q69" s="3"/>
      <c r="R69" s="3"/>
      <c r="S69" s="3"/>
      <c r="T69" s="3"/>
      <c r="U69" s="3"/>
    </row>
    <row r="70" spans="1:21" ht="21" x14ac:dyDescent="0.5">
      <c r="A70" s="8"/>
      <c r="B70" s="1"/>
      <c r="C70" s="1"/>
      <c r="D70" s="10"/>
      <c r="E70" s="9"/>
      <c r="F70" s="9"/>
      <c r="G70" s="9"/>
      <c r="H70" s="9"/>
      <c r="I70" s="9"/>
      <c r="J70" s="9"/>
      <c r="K70" s="9"/>
      <c r="L70" s="9"/>
      <c r="M70" s="6"/>
      <c r="N70" s="9"/>
      <c r="O70" s="9"/>
      <c r="P70" s="3"/>
      <c r="Q70" s="3"/>
      <c r="R70" s="3"/>
      <c r="S70" s="3"/>
      <c r="T70" s="3"/>
      <c r="U70" s="3"/>
    </row>
    <row r="71" spans="1:21" ht="21" x14ac:dyDescent="0.5">
      <c r="A71" s="8"/>
      <c r="B71" s="1"/>
      <c r="C71" s="1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3"/>
      <c r="R71" s="3"/>
      <c r="S71" s="3"/>
      <c r="T71" s="3"/>
      <c r="U71" s="3"/>
    </row>
    <row r="72" spans="1:21" x14ac:dyDescent="0.35">
      <c r="A72" s="5"/>
      <c r="B72" s="2"/>
      <c r="C72" s="2"/>
      <c r="E72" s="1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3"/>
      <c r="R72" s="3"/>
      <c r="S72" s="3"/>
      <c r="T72" s="3"/>
      <c r="U72" s="3"/>
    </row>
    <row r="73" spans="1:21" x14ac:dyDescent="0.35">
      <c r="A73" s="5"/>
      <c r="B73" s="2"/>
      <c r="C73" s="2"/>
      <c r="E73" s="1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/>
      <c r="R73" s="3"/>
      <c r="S73" s="3"/>
      <c r="T73" s="3"/>
      <c r="U73" s="3"/>
    </row>
    <row r="74" spans="1:21" x14ac:dyDescent="0.35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35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35">
      <c r="A76" s="6"/>
      <c r="B76" s="3"/>
      <c r="C76" s="3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  <c r="U76" s="3"/>
    </row>
    <row r="77" spans="1:21" x14ac:dyDescent="0.35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35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35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35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35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3"/>
      <c r="Q84" s="3"/>
      <c r="R84" s="3"/>
      <c r="S84" s="3"/>
      <c r="T84" s="3"/>
      <c r="U84" s="3"/>
    </row>
    <row r="85" spans="1:21" ht="21" x14ac:dyDescent="0.5">
      <c r="A85" s="8"/>
      <c r="B85" s="1"/>
      <c r="C85" s="1"/>
      <c r="D85" s="10"/>
      <c r="E85" s="9"/>
      <c r="F85" s="9"/>
      <c r="G85" s="9"/>
      <c r="H85" s="9"/>
      <c r="I85" s="9"/>
      <c r="J85" s="9"/>
      <c r="K85" s="9"/>
      <c r="L85" s="9"/>
      <c r="M85" s="6"/>
      <c r="N85" s="9"/>
      <c r="O85" s="9"/>
      <c r="P85" s="3"/>
      <c r="Q85" s="3"/>
      <c r="R85" s="3"/>
      <c r="S85" s="3"/>
      <c r="T85" s="3"/>
      <c r="U85" s="3"/>
    </row>
    <row r="86" spans="1:21" ht="21" x14ac:dyDescent="0.5">
      <c r="A86" s="8"/>
      <c r="B86" s="1"/>
      <c r="C86" s="1"/>
      <c r="D86" s="10"/>
      <c r="E86" s="9"/>
      <c r="F86" s="9"/>
      <c r="G86" s="9"/>
      <c r="H86" s="9"/>
      <c r="I86" s="9"/>
      <c r="J86" s="9"/>
      <c r="K86" s="9"/>
      <c r="L86" s="9"/>
      <c r="M86" s="6"/>
      <c r="N86" s="9"/>
      <c r="O86" s="9"/>
      <c r="P86" s="3"/>
      <c r="Q86" s="3"/>
      <c r="R86" s="3"/>
      <c r="S86" s="3"/>
      <c r="T86" s="3"/>
      <c r="U86" s="3"/>
    </row>
    <row r="87" spans="1:21" ht="21" x14ac:dyDescent="0.5">
      <c r="A87" s="8"/>
      <c r="B87" s="1"/>
      <c r="C87" s="1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3"/>
      <c r="Q87" s="3"/>
      <c r="R87" s="3"/>
      <c r="S87" s="3"/>
      <c r="T87" s="3"/>
      <c r="U87" s="3"/>
    </row>
    <row r="88" spans="1:21" x14ac:dyDescent="0.35">
      <c r="A88" s="5"/>
      <c r="B88" s="2"/>
      <c r="C88" s="2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"/>
      <c r="R88" s="3"/>
      <c r="S88" s="3"/>
      <c r="T88" s="3"/>
      <c r="U88" s="3"/>
    </row>
    <row r="89" spans="1:21" x14ac:dyDescent="0.35">
      <c r="A89" s="5"/>
      <c r="B89" s="2"/>
      <c r="C89" s="2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/>
      <c r="R89" s="3"/>
      <c r="S89" s="3"/>
      <c r="T89" s="3"/>
      <c r="U89" s="3"/>
    </row>
    <row r="90" spans="1:21" x14ac:dyDescent="0.35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35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35">
      <c r="A92" s="6"/>
      <c r="B92" s="3"/>
      <c r="C92" s="3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  <c r="R92" s="3"/>
      <c r="S92" s="3"/>
      <c r="T92" s="3"/>
      <c r="U92" s="3"/>
    </row>
    <row r="93" spans="1:21" x14ac:dyDescent="0.35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35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35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35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35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"/>
      <c r="Q100" s="3"/>
      <c r="R100" s="3"/>
      <c r="S100" s="3"/>
      <c r="T100" s="3"/>
      <c r="U100" s="3"/>
    </row>
    <row r="101" spans="1:21" ht="21" x14ac:dyDescent="0.5">
      <c r="A101" s="8"/>
      <c r="B101" s="1"/>
      <c r="C101" s="1"/>
      <c r="D101" s="10"/>
      <c r="E101" s="9"/>
      <c r="F101" s="9"/>
      <c r="G101" s="9"/>
      <c r="H101" s="9"/>
      <c r="I101" s="9"/>
      <c r="J101" s="9"/>
      <c r="K101" s="9"/>
      <c r="L101" s="9"/>
      <c r="M101" s="6"/>
      <c r="N101" s="9"/>
      <c r="O101" s="9"/>
      <c r="P101" s="3"/>
      <c r="Q101" s="3"/>
      <c r="R101" s="3"/>
      <c r="S101" s="3"/>
      <c r="T101" s="3"/>
      <c r="U101" s="3"/>
    </row>
    <row r="102" spans="1:21" ht="21" x14ac:dyDescent="0.5">
      <c r="A102" s="8"/>
      <c r="B102" s="1"/>
      <c r="C102" s="1"/>
      <c r="D102" s="10"/>
      <c r="E102" s="9"/>
      <c r="F102" s="9"/>
      <c r="G102" s="9"/>
      <c r="H102" s="9"/>
      <c r="I102" s="9"/>
      <c r="J102" s="9"/>
      <c r="K102" s="9"/>
      <c r="L102" s="9"/>
      <c r="M102" s="6"/>
      <c r="N102" s="9"/>
      <c r="O102" s="9"/>
      <c r="P102" s="3"/>
      <c r="Q102" s="3"/>
      <c r="R102" s="3"/>
      <c r="S102" s="3"/>
      <c r="T102" s="3"/>
      <c r="U102" s="3"/>
    </row>
    <row r="103" spans="1:21" ht="21" x14ac:dyDescent="0.5">
      <c r="A103" s="8"/>
      <c r="B103" s="1"/>
      <c r="C103" s="1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"/>
      <c r="Q103" s="3"/>
      <c r="R103" s="3"/>
      <c r="S103" s="3"/>
      <c r="T103" s="3"/>
      <c r="U103" s="3"/>
    </row>
    <row r="104" spans="1:21" x14ac:dyDescent="0.35">
      <c r="A104" s="5"/>
      <c r="B104" s="2"/>
      <c r="C104" s="2"/>
      <c r="E104" s="10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/>
      <c r="R104" s="3"/>
      <c r="S104" s="3"/>
      <c r="T104" s="3"/>
      <c r="U104" s="3"/>
    </row>
    <row r="105" spans="1:21" x14ac:dyDescent="0.35">
      <c r="A105" s="5"/>
      <c r="B105" s="2"/>
      <c r="C105" s="2"/>
      <c r="E105" s="10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1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1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1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1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1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1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11"/>
      <c r="F115" s="6"/>
      <c r="G115" s="6"/>
      <c r="H115" s="6"/>
      <c r="I115" s="6"/>
      <c r="J115" s="6"/>
      <c r="K115" s="6"/>
      <c r="L115" s="6"/>
      <c r="M115" s="6"/>
      <c r="N115" s="6"/>
      <c r="O115" s="6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35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35">
      <c r="A346" s="6"/>
      <c r="B346" s="3"/>
      <c r="C346" s="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3"/>
      <c r="Q346" s="3"/>
      <c r="R346" s="3"/>
      <c r="S346" s="3"/>
      <c r="T346" s="3"/>
      <c r="U346" s="3"/>
    </row>
    <row r="347" spans="1:21" x14ac:dyDescent="0.35">
      <c r="A347" s="6"/>
      <c r="B347" s="3"/>
      <c r="C347" s="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3"/>
      <c r="Q347" s="3"/>
      <c r="R347" s="3"/>
      <c r="S347" s="3"/>
      <c r="T347" s="3"/>
      <c r="U347" s="3"/>
    </row>
    <row r="348" spans="1:21" x14ac:dyDescent="0.35">
      <c r="A348" s="6"/>
      <c r="B348" s="3"/>
      <c r="C348" s="3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3"/>
      <c r="Q348" s="3"/>
      <c r="R348" s="3"/>
      <c r="S348" s="3"/>
      <c r="T348" s="3"/>
      <c r="U348" s="3"/>
    </row>
    <row r="349" spans="1:21" x14ac:dyDescent="0.35">
      <c r="A349" s="6"/>
      <c r="B349" s="3"/>
      <c r="C349" s="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3"/>
      <c r="Q349" s="3"/>
      <c r="R349" s="3"/>
      <c r="S349" s="3"/>
      <c r="T349" s="3"/>
      <c r="U349" s="3"/>
    </row>
    <row r="350" spans="1:21" x14ac:dyDescent="0.35">
      <c r="A350" s="6"/>
      <c r="B350" s="3"/>
      <c r="C350" s="3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3"/>
      <c r="Q350" s="3"/>
      <c r="R350" s="3"/>
      <c r="S350" s="3"/>
      <c r="T350" s="3"/>
      <c r="U350" s="3"/>
    </row>
    <row r="351" spans="1:21" x14ac:dyDescent="0.35">
      <c r="A351" s="6"/>
      <c r="B351" s="3"/>
      <c r="C351" s="3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3"/>
      <c r="Q351" s="3"/>
      <c r="R351" s="3"/>
      <c r="S351" s="3"/>
      <c r="T351" s="3"/>
      <c r="U351" s="3"/>
    </row>
    <row r="352" spans="1:21" x14ac:dyDescent="0.35">
      <c r="A352" s="6"/>
      <c r="B352" s="3"/>
      <c r="C352" s="3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3"/>
      <c r="Q352" s="3"/>
      <c r="R352" s="3"/>
      <c r="S352" s="3"/>
      <c r="T352" s="3"/>
      <c r="U352" s="3"/>
    </row>
    <row r="353" spans="1:21" x14ac:dyDescent="0.35">
      <c r="A353" s="6"/>
      <c r="B353" s="3"/>
      <c r="C353" s="3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3"/>
      <c r="Q353" s="3"/>
      <c r="R353" s="3"/>
      <c r="S353" s="3"/>
      <c r="T353" s="3"/>
      <c r="U353" s="3"/>
    </row>
    <row r="354" spans="1:21" x14ac:dyDescent="0.35">
      <c r="A354" s="6"/>
      <c r="B354" s="3"/>
      <c r="C354" s="3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3"/>
      <c r="Q354" s="3"/>
      <c r="R354" s="3"/>
      <c r="S354" s="3"/>
      <c r="T354" s="3"/>
      <c r="U354" s="3"/>
    </row>
    <row r="355" spans="1:21" x14ac:dyDescent="0.35">
      <c r="Q355" s="3"/>
      <c r="R355" s="3"/>
      <c r="S355" s="3"/>
      <c r="T355" s="3"/>
      <c r="U355" s="3"/>
    </row>
  </sheetData>
  <mergeCells count="2">
    <mergeCell ref="F4:H4"/>
    <mergeCell ref="J4:L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8" fitToWidth="0" fitToHeight="0" orientation="landscape" r:id="rId1"/>
  <rowBreaks count="1" manualBreakCount="1">
    <brk id="67" max="1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8"/>
  <sheetViews>
    <sheetView view="pageBreakPreview" zoomScale="120" zoomScaleNormal="100" zoomScaleSheetLayoutView="100" workbookViewId="0">
      <selection activeCell="M20" sqref="M20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33.36328125" bestFit="1" customWidth="1"/>
    <col min="4" max="4" width="12.36328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12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362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4" t="s">
        <v>9</v>
      </c>
      <c r="F4" s="57" t="s">
        <v>6</v>
      </c>
      <c r="G4" s="57"/>
      <c r="H4" s="58"/>
      <c r="I4" s="14" t="s">
        <v>10</v>
      </c>
      <c r="J4" s="57" t="s">
        <v>6</v>
      </c>
      <c r="K4" s="57"/>
      <c r="L4" s="58"/>
      <c r="M4" s="14" t="s">
        <v>38</v>
      </c>
      <c r="N4" s="15" t="s">
        <v>38</v>
      </c>
      <c r="O4" s="16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7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0" t="s">
        <v>125</v>
      </c>
      <c r="C6" s="30" t="s">
        <v>144</v>
      </c>
      <c r="D6" s="35" t="s">
        <v>145</v>
      </c>
      <c r="E6" s="35">
        <v>36.82</v>
      </c>
      <c r="F6" s="35">
        <v>0</v>
      </c>
      <c r="G6" s="35">
        <v>0</v>
      </c>
      <c r="H6" s="35">
        <v>0</v>
      </c>
      <c r="I6" s="35">
        <v>26.6</v>
      </c>
      <c r="J6" s="35">
        <v>0</v>
      </c>
      <c r="K6" s="35">
        <v>0</v>
      </c>
      <c r="L6" s="35">
        <v>0</v>
      </c>
      <c r="M6" s="6">
        <f>Tabuľka14[[#This Row],[Čas]]+Tabuľka14[[#This Row],[Čas2]]</f>
        <v>63.42</v>
      </c>
      <c r="N6" s="6">
        <f>Tabuľka14[[#This Row],[P]]+Tabuľka14[[#This Row],[O]]+Tabuľka14[[#This Row],[Č]]+Tabuľka14[[#This Row],[P2]]+Tabuľka14[[#This Row],[O2]]+Tabuľka14[[#This Row],[Č2]]</f>
        <v>0</v>
      </c>
      <c r="O6" s="35">
        <v>3</v>
      </c>
      <c r="P6" s="35" t="s">
        <v>162</v>
      </c>
      <c r="Q6" s="3"/>
      <c r="R6" s="3"/>
      <c r="S6" s="3"/>
      <c r="T6" s="3"/>
      <c r="U6" s="3"/>
    </row>
    <row r="7" spans="1:21" x14ac:dyDescent="0.35">
      <c r="A7" s="6">
        <v>2</v>
      </c>
      <c r="B7" s="30" t="s">
        <v>306</v>
      </c>
      <c r="C7" s="30" t="s">
        <v>364</v>
      </c>
      <c r="D7" s="35" t="s">
        <v>317</v>
      </c>
      <c r="E7" s="35">
        <v>29.47</v>
      </c>
      <c r="F7" s="35">
        <v>1</v>
      </c>
      <c r="G7" s="35">
        <v>0</v>
      </c>
      <c r="H7" s="35">
        <v>0</v>
      </c>
      <c r="I7" s="35">
        <v>33.590000000000003</v>
      </c>
      <c r="J7" s="35">
        <v>0</v>
      </c>
      <c r="K7" s="35">
        <v>0</v>
      </c>
      <c r="L7" s="35">
        <v>0</v>
      </c>
      <c r="M7" s="6">
        <f>Tabuľka14[[#This Row],[Čas]]+Tabuľka14[[#This Row],[Čas2]]</f>
        <v>63.06</v>
      </c>
      <c r="N7" s="6">
        <f>Tabuľka14[[#This Row],[P]]+Tabuľka14[[#This Row],[O]]+Tabuľka14[[#This Row],[Č]]+Tabuľka14[[#This Row],[P2]]+Tabuľka14[[#This Row],[O2]]+Tabuľka14[[#This Row],[Č2]]</f>
        <v>1</v>
      </c>
      <c r="O7" s="35">
        <v>2</v>
      </c>
      <c r="P7" s="35">
        <v>3590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254</v>
      </c>
      <c r="C8" s="44" t="s">
        <v>287</v>
      </c>
      <c r="D8" s="35" t="s">
        <v>288</v>
      </c>
      <c r="E8" s="53">
        <v>18.68</v>
      </c>
      <c r="F8" s="35">
        <v>1</v>
      </c>
      <c r="G8" s="35">
        <v>0</v>
      </c>
      <c r="H8" s="35">
        <v>0</v>
      </c>
      <c r="I8" s="35">
        <v>23.81</v>
      </c>
      <c r="J8" s="35">
        <v>1</v>
      </c>
      <c r="K8" s="35">
        <v>0</v>
      </c>
      <c r="L8" s="35">
        <v>0</v>
      </c>
      <c r="M8" s="6">
        <f>Tabuľka14[[#This Row],[Čas]]+Tabuľka14[[#This Row],[Čas2]]</f>
        <v>42.489999999999995</v>
      </c>
      <c r="N8" s="6">
        <f>Tabuľka14[[#This Row],[P]]+Tabuľka14[[#This Row],[O]]+Tabuľka14[[#This Row],[Č]]+Tabuľka14[[#This Row],[P2]]+Tabuľka14[[#This Row],[O2]]+Tabuľka14[[#This Row],[Č2]]</f>
        <v>2</v>
      </c>
      <c r="O8" s="35">
        <v>1</v>
      </c>
      <c r="P8" s="35">
        <v>3988</v>
      </c>
      <c r="Q8" s="3"/>
      <c r="R8" s="3"/>
      <c r="S8" s="3"/>
      <c r="T8" s="3"/>
      <c r="U8" s="3"/>
    </row>
    <row r="9" spans="1:21" x14ac:dyDescent="0.35">
      <c r="A9" s="6">
        <v>4</v>
      </c>
      <c r="B9" s="30" t="s">
        <v>176</v>
      </c>
      <c r="C9" s="30" t="s">
        <v>192</v>
      </c>
      <c r="D9" s="35" t="s">
        <v>193</v>
      </c>
      <c r="E9" s="35">
        <v>25</v>
      </c>
      <c r="F9" s="35">
        <v>1</v>
      </c>
      <c r="G9" s="35">
        <v>0</v>
      </c>
      <c r="H9" s="35">
        <v>0</v>
      </c>
      <c r="I9" s="35">
        <v>33.4</v>
      </c>
      <c r="J9" s="35">
        <v>0</v>
      </c>
      <c r="K9" s="45">
        <v>1</v>
      </c>
      <c r="L9" s="35">
        <v>0</v>
      </c>
      <c r="M9" s="6">
        <f>Tabuľka14[[#This Row],[Čas]]+Tabuľka14[[#This Row],[Čas2]]</f>
        <v>58.4</v>
      </c>
      <c r="N9" s="6">
        <f>Tabuľka14[[#This Row],[P]]+Tabuľka14[[#This Row],[O]]+Tabuľka14[[#This Row],[Č]]+Tabuľka14[[#This Row],[P2]]+Tabuľka14[[#This Row],[O2]]+Tabuľka14[[#This Row],[Č2]]</f>
        <v>2</v>
      </c>
      <c r="O9" s="35"/>
      <c r="P9" s="35" t="s">
        <v>205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176</v>
      </c>
      <c r="C10" s="30" t="s">
        <v>185</v>
      </c>
      <c r="D10" s="35" t="s">
        <v>186</v>
      </c>
      <c r="E10" s="35">
        <v>38.19</v>
      </c>
      <c r="F10" s="35">
        <v>1</v>
      </c>
      <c r="G10" s="35">
        <v>2</v>
      </c>
      <c r="H10" s="35">
        <v>0</v>
      </c>
      <c r="I10" s="35">
        <v>13.41</v>
      </c>
      <c r="J10" s="35">
        <v>0</v>
      </c>
      <c r="K10" s="35">
        <v>0</v>
      </c>
      <c r="L10" s="35">
        <v>0</v>
      </c>
      <c r="M10" s="6">
        <f>Tabuľka14[[#This Row],[Čas]]+Tabuľka14[[#This Row],[Čas2]]</f>
        <v>51.599999999999994</v>
      </c>
      <c r="N10" s="6">
        <f>Tabuľka14[[#This Row],[P]]+Tabuľka14[[#This Row],[O]]+Tabuľka14[[#This Row],[Č]]+Tabuľka14[[#This Row],[P2]]+Tabuľka14[[#This Row],[O2]]+Tabuľka14[[#This Row],[Č2]]</f>
        <v>3</v>
      </c>
      <c r="O10" s="35"/>
      <c r="P10" s="35" t="s">
        <v>201</v>
      </c>
      <c r="Q10" s="3"/>
      <c r="R10" s="3"/>
      <c r="S10" s="3"/>
      <c r="T10" s="3"/>
      <c r="U10" s="3"/>
    </row>
    <row r="11" spans="1:21" x14ac:dyDescent="0.35">
      <c r="A11" s="6">
        <v>6</v>
      </c>
      <c r="B11" s="3" t="s">
        <v>176</v>
      </c>
      <c r="C11" s="3" t="s">
        <v>326</v>
      </c>
      <c r="D11" s="6" t="s">
        <v>327</v>
      </c>
      <c r="E11" s="6">
        <v>25.75</v>
      </c>
      <c r="F11" s="6">
        <v>1</v>
      </c>
      <c r="G11" s="6">
        <v>1</v>
      </c>
      <c r="H11" s="6">
        <v>0</v>
      </c>
      <c r="I11" s="6">
        <v>12.84</v>
      </c>
      <c r="J11" s="6">
        <v>2</v>
      </c>
      <c r="K11" s="6">
        <v>0</v>
      </c>
      <c r="L11" s="6">
        <v>0</v>
      </c>
      <c r="M11" s="6">
        <f>Tabuľka14[[#This Row],[Čas]]+Tabuľka14[[#This Row],[Čas2]]</f>
        <v>38.590000000000003</v>
      </c>
      <c r="N11" s="6">
        <f>Tabuľka14[[#This Row],[P]]+Tabuľka14[[#This Row],[O]]+Tabuľka14[[#This Row],[Č]]+Tabuľka14[[#This Row],[P2]]+Tabuľka14[[#This Row],[O2]]+Tabuľka14[[#This Row],[Č2]]</f>
        <v>4</v>
      </c>
      <c r="O11" s="6"/>
      <c r="P11" s="6" t="s">
        <v>328</v>
      </c>
      <c r="Q11" s="3"/>
      <c r="R11" s="3"/>
      <c r="S11" s="3"/>
      <c r="T11" s="3"/>
      <c r="U11" s="3"/>
    </row>
    <row r="12" spans="1:21" x14ac:dyDescent="0.35">
      <c r="A12" s="6">
        <v>7</v>
      </c>
      <c r="B12" s="30" t="s">
        <v>305</v>
      </c>
      <c r="C12" s="30" t="s">
        <v>302</v>
      </c>
      <c r="D12" s="35" t="s">
        <v>101</v>
      </c>
      <c r="E12" s="35">
        <v>29.15</v>
      </c>
      <c r="F12" s="35">
        <v>2</v>
      </c>
      <c r="G12" s="35">
        <v>0</v>
      </c>
      <c r="H12" s="35">
        <v>0</v>
      </c>
      <c r="I12" s="35">
        <v>10.78</v>
      </c>
      <c r="J12" s="35">
        <v>2</v>
      </c>
      <c r="K12" s="35">
        <v>0</v>
      </c>
      <c r="L12" s="35">
        <v>0</v>
      </c>
      <c r="M12" s="6">
        <f>Tabuľka14[[#This Row],[Čas]]+Tabuľka14[[#This Row],[Čas2]]</f>
        <v>39.93</v>
      </c>
      <c r="N12" s="6">
        <f>Tabuľka14[[#This Row],[P]]+Tabuľka14[[#This Row],[O]]+Tabuľka14[[#This Row],[Č]]+Tabuľka14[[#This Row],[P2]]+Tabuľka14[[#This Row],[O2]]+Tabuľka14[[#This Row],[Č2]]</f>
        <v>4</v>
      </c>
      <c r="O12" s="35"/>
      <c r="P12" s="35" t="s">
        <v>350</v>
      </c>
      <c r="Q12" s="3"/>
      <c r="R12" s="3"/>
      <c r="S12" s="3"/>
      <c r="T12" s="3"/>
      <c r="U12" s="3"/>
    </row>
    <row r="13" spans="1:21" x14ac:dyDescent="0.35">
      <c r="A13" s="6">
        <v>8</v>
      </c>
      <c r="B13" s="30" t="s">
        <v>176</v>
      </c>
      <c r="C13" s="30" t="s">
        <v>183</v>
      </c>
      <c r="D13" s="35" t="s">
        <v>184</v>
      </c>
      <c r="E13" s="35">
        <v>39.659999999999997</v>
      </c>
      <c r="F13" s="35">
        <v>2</v>
      </c>
      <c r="G13" s="35">
        <v>2</v>
      </c>
      <c r="H13" s="35">
        <v>0</v>
      </c>
      <c r="I13" s="35">
        <v>15.68</v>
      </c>
      <c r="J13" s="35">
        <v>0</v>
      </c>
      <c r="K13" s="46">
        <v>0</v>
      </c>
      <c r="L13" s="35">
        <v>0</v>
      </c>
      <c r="M13" s="6">
        <f>Tabuľka14[[#This Row],[Čas]]+Tabuľka14[[#This Row],[Čas2]]</f>
        <v>55.339999999999996</v>
      </c>
      <c r="N13" s="6">
        <f>Tabuľka14[[#This Row],[P]]+Tabuľka14[[#This Row],[O]]+Tabuľka14[[#This Row],[Č]]+Tabuľka14[[#This Row],[P2]]+Tabuľka14[[#This Row],[O2]]+Tabuľka14[[#This Row],[Č2]]</f>
        <v>4</v>
      </c>
      <c r="O13" s="35"/>
      <c r="P13" s="35" t="s">
        <v>200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254</v>
      </c>
      <c r="C14" s="44" t="s">
        <v>329</v>
      </c>
      <c r="D14" s="35" t="s">
        <v>276</v>
      </c>
      <c r="E14" s="35">
        <v>34.159999999999997</v>
      </c>
      <c r="F14" s="35">
        <v>2</v>
      </c>
      <c r="G14" s="35">
        <v>1</v>
      </c>
      <c r="H14" s="35">
        <v>0</v>
      </c>
      <c r="I14" s="35">
        <v>15.72</v>
      </c>
      <c r="J14" s="35">
        <v>2</v>
      </c>
      <c r="K14" s="35">
        <v>0</v>
      </c>
      <c r="L14" s="35">
        <v>0</v>
      </c>
      <c r="M14" s="6">
        <f>Tabuľka14[[#This Row],[Čas]]+Tabuľka14[[#This Row],[Čas2]]</f>
        <v>49.879999999999995</v>
      </c>
      <c r="N14" s="6">
        <f>Tabuľka14[[#This Row],[P]]+Tabuľka14[[#This Row],[O]]+Tabuľka14[[#This Row],[Č]]+Tabuľka14[[#This Row],[P2]]+Tabuľka14[[#This Row],[O2]]+Tabuľka14[[#This Row],[Č2]]</f>
        <v>5</v>
      </c>
      <c r="O14" s="35"/>
      <c r="P14" s="35">
        <v>3465</v>
      </c>
      <c r="Q14" s="3"/>
      <c r="R14" s="3"/>
      <c r="S14" s="3"/>
      <c r="T14" s="3"/>
      <c r="U14" s="3"/>
    </row>
    <row r="15" spans="1:21" x14ac:dyDescent="0.35">
      <c r="A15" s="6">
        <v>10</v>
      </c>
      <c r="B15" s="30" t="s">
        <v>79</v>
      </c>
      <c r="C15" s="30" t="s">
        <v>84</v>
      </c>
      <c r="D15" s="35" t="s">
        <v>85</v>
      </c>
      <c r="E15" s="35">
        <v>70</v>
      </c>
      <c r="F15" s="35">
        <v>1</v>
      </c>
      <c r="G15" s="35">
        <v>1</v>
      </c>
      <c r="H15" s="35">
        <v>1</v>
      </c>
      <c r="I15" s="35" t="s">
        <v>336</v>
      </c>
      <c r="J15" s="35">
        <v>999</v>
      </c>
      <c r="K15" s="35">
        <v>999</v>
      </c>
      <c r="L15" s="35">
        <v>999</v>
      </c>
      <c r="M15" s="6" t="e">
        <f>Tabuľka14[[#This Row],[Čas]]+Tabuľka14[[#This Row],[Čas2]]</f>
        <v>#VALUE!</v>
      </c>
      <c r="N15" s="6">
        <f>Tabuľka14[[#This Row],[P]]+Tabuľka14[[#This Row],[O]]+Tabuľka14[[#This Row],[Č]]+Tabuľka14[[#This Row],[P2]]+Tabuľka14[[#This Row],[O2]]+Tabuľka14[[#This Row],[Č2]]</f>
        <v>3000</v>
      </c>
      <c r="O15" s="35"/>
      <c r="P15" s="35" t="s">
        <v>91</v>
      </c>
      <c r="Q15" s="3"/>
      <c r="R15" s="3"/>
      <c r="S15" s="3"/>
      <c r="T15" s="3"/>
      <c r="U15" s="3"/>
    </row>
    <row r="16" spans="1:21" x14ac:dyDescent="0.35">
      <c r="A16" s="6">
        <v>11</v>
      </c>
      <c r="B16" s="30" t="s">
        <v>125</v>
      </c>
      <c r="C16" s="30" t="s">
        <v>130</v>
      </c>
      <c r="D16" s="35" t="s">
        <v>131</v>
      </c>
      <c r="E16" s="35" t="s">
        <v>336</v>
      </c>
      <c r="F16" s="35">
        <v>999</v>
      </c>
      <c r="G16" s="35">
        <v>999</v>
      </c>
      <c r="H16" s="35">
        <v>999</v>
      </c>
      <c r="I16" s="35" t="s">
        <v>336</v>
      </c>
      <c r="J16" s="35">
        <v>999</v>
      </c>
      <c r="K16" s="35">
        <v>999</v>
      </c>
      <c r="L16" s="35">
        <v>999</v>
      </c>
      <c r="M16" s="6" t="e">
        <f>Tabuľka14[[#This Row],[Čas]]+Tabuľka14[[#This Row],[Čas2]]</f>
        <v>#VALUE!</v>
      </c>
      <c r="N16" s="6">
        <f>Tabuľka14[[#This Row],[P]]+Tabuľka14[[#This Row],[O]]+Tabuľka14[[#This Row],[Č]]+Tabuľka14[[#This Row],[P2]]+Tabuľka14[[#This Row],[O2]]+Tabuľka14[[#This Row],[Č2]]</f>
        <v>5994</v>
      </c>
      <c r="O16" s="35"/>
      <c r="P16" s="35" t="s">
        <v>156</v>
      </c>
      <c r="Q16" s="3"/>
      <c r="R16" s="3"/>
      <c r="S16" s="3"/>
      <c r="T16" s="3"/>
      <c r="U16" s="3"/>
    </row>
    <row r="17" spans="1:21" x14ac:dyDescent="0.35">
      <c r="A17" s="6">
        <v>12</v>
      </c>
      <c r="B17" s="30" t="s">
        <v>125</v>
      </c>
      <c r="C17" s="30" t="s">
        <v>128</v>
      </c>
      <c r="D17" s="35" t="s">
        <v>129</v>
      </c>
      <c r="E17" s="35" t="s">
        <v>336</v>
      </c>
      <c r="F17" s="35">
        <v>999</v>
      </c>
      <c r="G17" s="35">
        <v>999</v>
      </c>
      <c r="H17" s="35">
        <v>999</v>
      </c>
      <c r="I17" s="35" t="s">
        <v>336</v>
      </c>
      <c r="J17" s="35">
        <v>999</v>
      </c>
      <c r="K17" s="35">
        <v>999</v>
      </c>
      <c r="L17" s="35">
        <v>999</v>
      </c>
      <c r="M17" s="6" t="e">
        <f>Tabuľka14[[#This Row],[Čas]]+Tabuľka14[[#This Row],[Čas2]]</f>
        <v>#VALUE!</v>
      </c>
      <c r="N17" s="6">
        <f>Tabuľka14[[#This Row],[P]]+Tabuľka14[[#This Row],[O]]+Tabuľka14[[#This Row],[Č]]+Tabuľka14[[#This Row],[P2]]+Tabuľka14[[#This Row],[O2]]+Tabuľka14[[#This Row],[Č2]]</f>
        <v>5994</v>
      </c>
      <c r="O17" s="35"/>
      <c r="P17" s="35" t="s">
        <v>155</v>
      </c>
      <c r="Q17" s="3"/>
      <c r="R17" s="3"/>
      <c r="S17" s="3"/>
      <c r="T17" s="3"/>
      <c r="U17" s="3"/>
    </row>
    <row r="18" spans="1:21" x14ac:dyDescent="0.35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35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35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35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35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35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35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35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35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35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35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35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35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35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3"/>
      <c r="R31" s="3"/>
      <c r="S31" s="3"/>
      <c r="T31" s="3"/>
      <c r="U31" s="3"/>
    </row>
    <row r="32" spans="1:21" x14ac:dyDescent="0.35">
      <c r="A32" s="6"/>
      <c r="B32" s="3"/>
      <c r="C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"/>
      <c r="R32" s="3"/>
      <c r="S32" s="3"/>
      <c r="T32" s="3"/>
      <c r="U32" s="3"/>
    </row>
    <row r="33" spans="1:21" x14ac:dyDescent="0.35">
      <c r="A33" s="6"/>
      <c r="B33" s="3"/>
      <c r="C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3"/>
      <c r="R33" s="3"/>
      <c r="S33" s="3"/>
      <c r="T33" s="3"/>
      <c r="U33" s="3"/>
    </row>
    <row r="34" spans="1:21" ht="21" x14ac:dyDescent="0.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6"/>
      <c r="N34" s="9"/>
      <c r="O34" s="9"/>
      <c r="P34" s="3"/>
      <c r="Q34" s="3"/>
      <c r="R34" s="3"/>
      <c r="S34" s="3"/>
      <c r="T34" s="3"/>
      <c r="U34" s="3"/>
    </row>
    <row r="35" spans="1:21" ht="21" x14ac:dyDescent="0.5">
      <c r="A35" s="8"/>
      <c r="B35" s="1"/>
      <c r="C35" s="1"/>
      <c r="D35" s="10"/>
      <c r="E35" s="9"/>
      <c r="F35" s="9"/>
      <c r="G35" s="9"/>
      <c r="H35" s="9"/>
      <c r="I35" s="9"/>
      <c r="J35" s="9"/>
      <c r="K35" s="9"/>
      <c r="L35" s="9"/>
      <c r="M35" s="6"/>
      <c r="N35" s="9"/>
      <c r="O35" s="9"/>
      <c r="P35" s="3"/>
      <c r="Q35" s="3"/>
      <c r="R35" s="3"/>
      <c r="S35" s="3"/>
      <c r="T35" s="3"/>
      <c r="U35" s="3"/>
    </row>
    <row r="36" spans="1:21" ht="21" x14ac:dyDescent="0.5">
      <c r="A36" s="8"/>
      <c r="B36" s="1"/>
      <c r="C36" s="1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"/>
      <c r="Q36" s="3"/>
      <c r="R36" s="3"/>
      <c r="S36" s="3"/>
      <c r="T36" s="3"/>
      <c r="U36" s="3"/>
    </row>
    <row r="37" spans="1:21" x14ac:dyDescent="0.35">
      <c r="A37" s="5"/>
      <c r="B37" s="2"/>
      <c r="C37" s="2"/>
      <c r="E37" s="1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/>
      <c r="R37" s="3"/>
      <c r="S37" s="3"/>
      <c r="T37" s="3"/>
      <c r="U37" s="3"/>
    </row>
    <row r="38" spans="1:21" x14ac:dyDescent="0.35">
      <c r="A38" s="5"/>
      <c r="B38" s="2"/>
      <c r="C38" s="2"/>
      <c r="E38" s="1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</row>
    <row r="39" spans="1:21" x14ac:dyDescent="0.35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35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35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35">
      <c r="A59" s="6"/>
      <c r="B59" s="3"/>
      <c r="C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"/>
      <c r="Q59" s="3"/>
      <c r="R59" s="3"/>
      <c r="S59" s="3"/>
      <c r="T59" s="3"/>
      <c r="U59" s="3"/>
    </row>
    <row r="60" spans="1:21" ht="21" x14ac:dyDescent="0.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6"/>
      <c r="N60" s="9"/>
      <c r="O60" s="9"/>
      <c r="P60" s="3"/>
      <c r="Q60" s="3"/>
      <c r="R60" s="3"/>
      <c r="S60" s="3"/>
      <c r="T60" s="3"/>
      <c r="U60" s="3"/>
    </row>
    <row r="61" spans="1:21" ht="21" x14ac:dyDescent="0.5">
      <c r="A61" s="8"/>
      <c r="B61" s="1"/>
      <c r="C61" s="1"/>
      <c r="D61" s="10"/>
      <c r="E61" s="9"/>
      <c r="F61" s="9"/>
      <c r="G61" s="9"/>
      <c r="H61" s="9"/>
      <c r="I61" s="9"/>
      <c r="J61" s="9"/>
      <c r="K61" s="9"/>
      <c r="L61" s="9"/>
      <c r="M61" s="6"/>
      <c r="N61" s="9"/>
      <c r="O61" s="9"/>
      <c r="P61" s="3"/>
      <c r="Q61" s="3"/>
      <c r="R61" s="3"/>
      <c r="S61" s="3"/>
      <c r="T61" s="3"/>
      <c r="U61" s="3"/>
    </row>
    <row r="62" spans="1:21" ht="21" x14ac:dyDescent="0.5">
      <c r="A62" s="8"/>
      <c r="B62" s="1"/>
      <c r="C62" s="1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3"/>
      <c r="Q62" s="3"/>
      <c r="R62" s="3"/>
      <c r="S62" s="3"/>
      <c r="T62" s="3"/>
      <c r="U62" s="3"/>
    </row>
    <row r="63" spans="1:21" x14ac:dyDescent="0.35">
      <c r="A63" s="5"/>
      <c r="B63" s="2"/>
      <c r="C63" s="2"/>
      <c r="E63" s="1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3"/>
      <c r="S63" s="3"/>
      <c r="T63" s="3"/>
      <c r="U63" s="3"/>
    </row>
    <row r="64" spans="1:21" x14ac:dyDescent="0.35">
      <c r="A64" s="5"/>
      <c r="B64" s="2"/>
      <c r="C64" s="2"/>
      <c r="E64" s="1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/>
      <c r="R64" s="3"/>
      <c r="S64" s="3"/>
      <c r="T64" s="3"/>
      <c r="U64" s="3"/>
    </row>
    <row r="65" spans="1:21" x14ac:dyDescent="0.35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  <c r="U73" s="3"/>
    </row>
    <row r="74" spans="1:21" x14ac:dyDescent="0.35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35">
      <c r="A75" s="6"/>
      <c r="B75" s="3"/>
      <c r="C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"/>
      <c r="Q75" s="3"/>
      <c r="R75" s="3"/>
      <c r="S75" s="3"/>
      <c r="T75" s="3"/>
      <c r="U75" s="3"/>
    </row>
    <row r="76" spans="1:21" ht="21" x14ac:dyDescent="0.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6"/>
      <c r="N76" s="9"/>
      <c r="O76" s="9"/>
      <c r="P76" s="3"/>
      <c r="Q76" s="3"/>
      <c r="R76" s="3"/>
      <c r="S76" s="3"/>
      <c r="T76" s="3"/>
      <c r="U76" s="3"/>
    </row>
    <row r="77" spans="1:21" ht="21" x14ac:dyDescent="0.5">
      <c r="A77" s="8"/>
      <c r="B77" s="1"/>
      <c r="C77" s="1"/>
      <c r="D77" s="10"/>
      <c r="E77" s="9"/>
      <c r="F77" s="9"/>
      <c r="G77" s="9"/>
      <c r="H77" s="9"/>
      <c r="I77" s="9"/>
      <c r="J77" s="9"/>
      <c r="K77" s="9"/>
      <c r="L77" s="9"/>
      <c r="M77" s="6"/>
      <c r="N77" s="9"/>
      <c r="O77" s="9"/>
      <c r="P77" s="3"/>
      <c r="Q77" s="3"/>
      <c r="R77" s="3"/>
      <c r="S77" s="3"/>
      <c r="T77" s="3"/>
      <c r="U77" s="3"/>
    </row>
    <row r="78" spans="1:21" ht="21" x14ac:dyDescent="0.5">
      <c r="A78" s="8"/>
      <c r="B78" s="1"/>
      <c r="C78" s="1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3"/>
      <c r="Q78" s="3"/>
      <c r="R78" s="3"/>
      <c r="S78" s="3"/>
      <c r="T78" s="3"/>
      <c r="U78" s="3"/>
    </row>
    <row r="79" spans="1:21" x14ac:dyDescent="0.35">
      <c r="A79" s="5"/>
      <c r="B79" s="2"/>
      <c r="C79" s="2"/>
      <c r="E79" s="1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"/>
      <c r="R79" s="3"/>
      <c r="S79" s="3"/>
      <c r="T79" s="3"/>
      <c r="U79" s="3"/>
    </row>
    <row r="80" spans="1:21" x14ac:dyDescent="0.35">
      <c r="A80" s="5"/>
      <c r="B80" s="2"/>
      <c r="C80" s="2"/>
      <c r="E80" s="1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/>
      <c r="R80" s="3"/>
      <c r="S80" s="3"/>
      <c r="T80" s="3"/>
      <c r="U80" s="3"/>
    </row>
    <row r="81" spans="1:21" x14ac:dyDescent="0.35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  <c r="U89" s="3"/>
    </row>
    <row r="90" spans="1:21" x14ac:dyDescent="0.35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35">
      <c r="A91" s="6"/>
      <c r="B91" s="3"/>
      <c r="C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3"/>
      <c r="Q91" s="3"/>
      <c r="R91" s="3"/>
      <c r="S91" s="3"/>
      <c r="T91" s="3"/>
      <c r="U91" s="3"/>
    </row>
    <row r="92" spans="1:21" ht="21" x14ac:dyDescent="0.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6"/>
      <c r="N92" s="9"/>
      <c r="O92" s="9"/>
      <c r="P92" s="3"/>
      <c r="Q92" s="3"/>
      <c r="R92" s="3"/>
      <c r="S92" s="3"/>
      <c r="T92" s="3"/>
      <c r="U92" s="3"/>
    </row>
    <row r="93" spans="1:21" ht="21" x14ac:dyDescent="0.5">
      <c r="A93" s="8"/>
      <c r="B93" s="1"/>
      <c r="C93" s="1"/>
      <c r="D93" s="10"/>
      <c r="E93" s="9"/>
      <c r="F93" s="9"/>
      <c r="G93" s="9"/>
      <c r="H93" s="9"/>
      <c r="I93" s="9"/>
      <c r="J93" s="9"/>
      <c r="K93" s="9"/>
      <c r="L93" s="9"/>
      <c r="M93" s="6"/>
      <c r="N93" s="9"/>
      <c r="O93" s="9"/>
      <c r="P93" s="3"/>
      <c r="Q93" s="3"/>
      <c r="R93" s="3"/>
      <c r="S93" s="3"/>
      <c r="T93" s="3"/>
      <c r="U93" s="3"/>
    </row>
    <row r="94" spans="1:21" ht="21" x14ac:dyDescent="0.5">
      <c r="A94" s="8"/>
      <c r="B94" s="1"/>
      <c r="C94" s="1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3"/>
      <c r="Q94" s="3"/>
      <c r="R94" s="3"/>
      <c r="S94" s="3"/>
      <c r="T94" s="3"/>
      <c r="U94" s="3"/>
    </row>
    <row r="95" spans="1:21" x14ac:dyDescent="0.35">
      <c r="A95" s="5"/>
      <c r="B95" s="2"/>
      <c r="C95" s="2"/>
      <c r="E95" s="1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3"/>
      <c r="R95" s="3"/>
      <c r="S95" s="3"/>
      <c r="T95" s="3"/>
      <c r="U95" s="3"/>
    </row>
    <row r="96" spans="1:21" x14ac:dyDescent="0.35">
      <c r="A96" s="5"/>
      <c r="B96" s="2"/>
      <c r="C96" s="2"/>
      <c r="E96" s="1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/>
      <c r="R96" s="3"/>
      <c r="S96" s="3"/>
      <c r="T96" s="3"/>
      <c r="U96" s="3"/>
    </row>
    <row r="97" spans="1:21" x14ac:dyDescent="0.35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35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35">
      <c r="Q346" s="3"/>
      <c r="R346" s="3"/>
      <c r="S346" s="3"/>
      <c r="T346" s="3"/>
      <c r="U346" s="3"/>
    </row>
    <row r="347" spans="1:21" x14ac:dyDescent="0.35"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8" max="11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8"/>
  <sheetViews>
    <sheetView view="pageBreakPreview" zoomScale="125" zoomScaleNormal="100" zoomScaleSheetLayoutView="100" workbookViewId="0">
      <selection activeCell="C6" sqref="C6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31.81640625" bestFit="1" customWidth="1"/>
    <col min="4" max="4" width="12.36328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13.453125" style="7" bestFit="1" customWidth="1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36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363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4" t="s">
        <v>9</v>
      </c>
      <c r="F4" s="57" t="s">
        <v>6</v>
      </c>
      <c r="G4" s="57"/>
      <c r="H4" s="58"/>
      <c r="I4" s="14" t="s">
        <v>10</v>
      </c>
      <c r="J4" s="57" t="s">
        <v>6</v>
      </c>
      <c r="K4" s="57"/>
      <c r="L4" s="58"/>
      <c r="M4" s="14" t="s">
        <v>38</v>
      </c>
      <c r="N4" s="15" t="s">
        <v>38</v>
      </c>
      <c r="O4" s="16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7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2" t="s">
        <v>254</v>
      </c>
      <c r="C6" s="29" t="s">
        <v>265</v>
      </c>
      <c r="D6" s="37" t="s">
        <v>85</v>
      </c>
      <c r="E6" s="6">
        <v>31.76</v>
      </c>
      <c r="F6" s="6">
        <v>0</v>
      </c>
      <c r="G6" s="6">
        <v>1</v>
      </c>
      <c r="H6" s="6">
        <v>0</v>
      </c>
      <c r="I6" s="6">
        <v>24.89</v>
      </c>
      <c r="J6" s="6">
        <v>0</v>
      </c>
      <c r="K6" s="6">
        <v>0</v>
      </c>
      <c r="L6" s="6">
        <v>0</v>
      </c>
      <c r="M6" s="6">
        <f>Tabuľka146[[#This Row],[Čas]]+Tabuľka146[[#This Row],[Čas2]]</f>
        <v>56.650000000000006</v>
      </c>
      <c r="N6" s="6">
        <f>Tabuľka146[[#This Row],[Č2]]+Tabuľka146[[#This Row],[O2]]+Tabuľka146[[#This Row],[P2]]+Tabuľka146[[#This Row],[Č]]+Tabuľka146[[#This Row],[O]]+Tabuľka146[[#This Row],[P]]</f>
        <v>1</v>
      </c>
      <c r="O6" s="6" t="s">
        <v>26</v>
      </c>
      <c r="P6" s="6">
        <v>2049</v>
      </c>
      <c r="Q6" s="3"/>
      <c r="R6" s="3"/>
      <c r="S6" s="3"/>
      <c r="T6" s="3"/>
      <c r="U6" s="3"/>
    </row>
    <row r="7" spans="1:21" x14ac:dyDescent="0.35">
      <c r="A7" s="6">
        <v>2</v>
      </c>
      <c r="B7" s="32" t="s">
        <v>254</v>
      </c>
      <c r="C7" s="29" t="s">
        <v>267</v>
      </c>
      <c r="D7" s="37" t="s">
        <v>270</v>
      </c>
      <c r="E7" s="6">
        <v>20.78</v>
      </c>
      <c r="F7" s="6">
        <v>2</v>
      </c>
      <c r="G7" s="6">
        <v>0</v>
      </c>
      <c r="H7" s="6">
        <v>0</v>
      </c>
      <c r="I7" s="6">
        <v>13.28</v>
      </c>
      <c r="J7" s="6">
        <v>1</v>
      </c>
      <c r="K7" s="13">
        <v>0</v>
      </c>
      <c r="L7" s="6">
        <v>0</v>
      </c>
      <c r="M7" s="6">
        <f>Tabuľka146[[#This Row],[Čas]]+Tabuľka146[[#This Row],[Čas2]]</f>
        <v>34.06</v>
      </c>
      <c r="N7" s="6">
        <f>Tabuľka146[[#This Row],[Č2]]+Tabuľka146[[#This Row],[O2]]+Tabuľka146[[#This Row],[P2]]+Tabuľka146[[#This Row],[Č]]+Tabuľka146[[#This Row],[O]]+Tabuľka146[[#This Row],[P]]</f>
        <v>3</v>
      </c>
      <c r="O7" s="6"/>
      <c r="P7" s="6">
        <v>3261</v>
      </c>
      <c r="Q7" s="3"/>
      <c r="R7" s="3"/>
      <c r="S7" s="3"/>
      <c r="T7" s="3"/>
      <c r="U7" s="3"/>
    </row>
    <row r="8" spans="1:21" x14ac:dyDescent="0.35">
      <c r="A8" s="6">
        <v>3</v>
      </c>
      <c r="B8" s="41" t="s">
        <v>254</v>
      </c>
      <c r="C8" s="29" t="s">
        <v>260</v>
      </c>
      <c r="D8" s="42" t="s">
        <v>275</v>
      </c>
      <c r="E8" s="6">
        <v>46.91</v>
      </c>
      <c r="F8" s="6">
        <v>1</v>
      </c>
      <c r="G8" s="6">
        <v>1</v>
      </c>
      <c r="H8" s="6">
        <v>0</v>
      </c>
      <c r="I8" s="6">
        <v>27.03</v>
      </c>
      <c r="J8" s="6">
        <v>1</v>
      </c>
      <c r="K8" s="6">
        <v>0</v>
      </c>
      <c r="L8" s="6">
        <v>0</v>
      </c>
      <c r="M8" s="6">
        <f>Tabuľka146[[#This Row],[Čas]]+Tabuľka146[[#This Row],[Čas2]]</f>
        <v>73.94</v>
      </c>
      <c r="N8" s="6">
        <f>Tabuľka146[[#This Row],[Č2]]+Tabuľka146[[#This Row],[O2]]+Tabuľka146[[#This Row],[P2]]+Tabuľka146[[#This Row],[Č]]+Tabuľka146[[#This Row],[O]]+Tabuľka146[[#This Row],[P]]</f>
        <v>3</v>
      </c>
      <c r="O8" s="6"/>
      <c r="P8" s="6">
        <v>2746</v>
      </c>
      <c r="Q8" s="3"/>
      <c r="R8" s="3"/>
      <c r="S8" s="3"/>
      <c r="T8" s="3"/>
      <c r="U8" s="3"/>
    </row>
    <row r="9" spans="1:21" x14ac:dyDescent="0.35">
      <c r="A9" s="6">
        <v>4</v>
      </c>
      <c r="B9" s="32" t="s">
        <v>176</v>
      </c>
      <c r="C9" s="32" t="s">
        <v>187</v>
      </c>
      <c r="D9" s="37" t="s">
        <v>188</v>
      </c>
      <c r="E9" s="6">
        <v>43.16</v>
      </c>
      <c r="F9" s="6">
        <v>1</v>
      </c>
      <c r="G9" s="6">
        <v>1</v>
      </c>
      <c r="H9" s="6">
        <v>0</v>
      </c>
      <c r="I9" s="6">
        <v>26.67</v>
      </c>
      <c r="J9" s="6">
        <v>2</v>
      </c>
      <c r="K9" s="6">
        <v>0</v>
      </c>
      <c r="L9" s="6">
        <v>0</v>
      </c>
      <c r="M9" s="6">
        <f>Tabuľka146[[#This Row],[Čas]]+Tabuľka146[[#This Row],[Čas2]]</f>
        <v>69.83</v>
      </c>
      <c r="N9" s="6">
        <f>Tabuľka146[[#This Row],[Č2]]+Tabuľka146[[#This Row],[O2]]+Tabuľka146[[#This Row],[P2]]+Tabuľka146[[#This Row],[Č]]+Tabuľka146[[#This Row],[O]]+Tabuľka146[[#This Row],[P]]</f>
        <v>4</v>
      </c>
      <c r="O9" s="6"/>
      <c r="P9" s="6" t="s">
        <v>202</v>
      </c>
      <c r="Q9" s="3"/>
      <c r="R9" s="3"/>
      <c r="S9" s="3"/>
      <c r="T9" s="3"/>
      <c r="U9" s="3"/>
    </row>
    <row r="10" spans="1:21" x14ac:dyDescent="0.35">
      <c r="A10" s="6">
        <v>5</v>
      </c>
      <c r="B10" s="32" t="s">
        <v>254</v>
      </c>
      <c r="C10" s="29" t="s">
        <v>273</v>
      </c>
      <c r="D10" s="37" t="s">
        <v>274</v>
      </c>
      <c r="E10" s="6">
        <v>45.07</v>
      </c>
      <c r="F10" s="6">
        <v>2</v>
      </c>
      <c r="G10" s="6">
        <v>0</v>
      </c>
      <c r="H10" s="6">
        <v>0</v>
      </c>
      <c r="I10" s="6">
        <v>26.26</v>
      </c>
      <c r="J10" s="6">
        <v>2</v>
      </c>
      <c r="K10" s="12">
        <v>0</v>
      </c>
      <c r="L10" s="6">
        <v>0</v>
      </c>
      <c r="M10" s="6">
        <f>Tabuľka146[[#This Row],[Čas]]+Tabuľka146[[#This Row],[Čas2]]</f>
        <v>71.33</v>
      </c>
      <c r="N10" s="6">
        <f>Tabuľka146[[#This Row],[Č2]]+Tabuľka146[[#This Row],[O2]]+Tabuľka146[[#This Row],[P2]]+Tabuľka146[[#This Row],[Č]]+Tabuľka146[[#This Row],[O]]+Tabuľka146[[#This Row],[P]]</f>
        <v>4</v>
      </c>
      <c r="O10" s="6"/>
      <c r="P10" s="35">
        <v>1878</v>
      </c>
      <c r="Q10" s="3"/>
      <c r="R10" s="3"/>
      <c r="S10" s="3"/>
      <c r="T10" s="3"/>
      <c r="U10" s="3"/>
    </row>
    <row r="11" spans="1:21" x14ac:dyDescent="0.35">
      <c r="A11" s="6">
        <v>6</v>
      </c>
      <c r="B11" s="32" t="s">
        <v>168</v>
      </c>
      <c r="C11" s="32" t="s">
        <v>169</v>
      </c>
      <c r="D11" s="37" t="s">
        <v>173</v>
      </c>
      <c r="E11" s="6">
        <v>37.9</v>
      </c>
      <c r="F11" s="6">
        <v>3</v>
      </c>
      <c r="G11" s="6">
        <v>0</v>
      </c>
      <c r="H11" s="6">
        <v>0</v>
      </c>
      <c r="I11" s="6">
        <v>37.979999999999997</v>
      </c>
      <c r="J11" s="6">
        <v>3</v>
      </c>
      <c r="K11" s="6">
        <v>1</v>
      </c>
      <c r="L11" s="6">
        <v>0</v>
      </c>
      <c r="M11" s="6">
        <f>Tabuľka146[[#This Row],[Čas]]+Tabuľka146[[#This Row],[Čas2]]</f>
        <v>75.88</v>
      </c>
      <c r="N11" s="6">
        <f>Tabuľka146[[#This Row],[Č2]]+Tabuľka146[[#This Row],[O2]]+Tabuľka146[[#This Row],[P2]]+Tabuľka146[[#This Row],[Č]]+Tabuľka146[[#This Row],[O]]+Tabuľka146[[#This Row],[P]]</f>
        <v>7</v>
      </c>
      <c r="O11" s="6"/>
      <c r="P11" s="35" t="s">
        <v>351</v>
      </c>
      <c r="Q11" s="3"/>
      <c r="R11" s="3"/>
      <c r="S11" s="3"/>
      <c r="T11" s="3"/>
      <c r="U11" s="3"/>
    </row>
    <row r="12" spans="1:21" x14ac:dyDescent="0.35">
      <c r="A12" s="6">
        <v>7</v>
      </c>
      <c r="B12" s="32" t="s">
        <v>254</v>
      </c>
      <c r="C12" s="29" t="s">
        <v>271</v>
      </c>
      <c r="D12" s="37" t="s">
        <v>272</v>
      </c>
      <c r="E12" s="6">
        <v>62.27</v>
      </c>
      <c r="F12" s="6">
        <v>2</v>
      </c>
      <c r="G12" s="6">
        <v>0</v>
      </c>
      <c r="H12" s="6">
        <v>1</v>
      </c>
      <c r="I12" s="6">
        <v>42.38</v>
      </c>
      <c r="J12" s="6">
        <v>4</v>
      </c>
      <c r="K12" s="6">
        <v>1</v>
      </c>
      <c r="L12" s="6">
        <v>0</v>
      </c>
      <c r="M12" s="6">
        <f>Tabuľka146[[#This Row],[Čas]]+Tabuľka146[[#This Row],[Čas2]]</f>
        <v>104.65</v>
      </c>
      <c r="N12" s="6">
        <f>Tabuľka146[[#This Row],[Č2]]+Tabuľka146[[#This Row],[O2]]+Tabuľka146[[#This Row],[P2]]+Tabuľka146[[#This Row],[Č]]+Tabuľka146[[#This Row],[O]]+Tabuľka146[[#This Row],[P]]</f>
        <v>8</v>
      </c>
      <c r="O12" s="6"/>
      <c r="P12" s="6">
        <v>2222</v>
      </c>
      <c r="Q12" s="3"/>
      <c r="R12" s="3"/>
      <c r="S12" s="3"/>
      <c r="T12" s="3"/>
      <c r="U12" s="3"/>
    </row>
    <row r="13" spans="1:21" x14ac:dyDescent="0.35">
      <c r="A13" s="6">
        <v>8</v>
      </c>
      <c r="B13" s="32" t="s">
        <v>254</v>
      </c>
      <c r="C13" s="29" t="s">
        <v>266</v>
      </c>
      <c r="D13" s="37" t="s">
        <v>269</v>
      </c>
      <c r="E13" s="6">
        <v>67.03</v>
      </c>
      <c r="F13" s="6">
        <v>2</v>
      </c>
      <c r="G13" s="6">
        <v>2</v>
      </c>
      <c r="H13" s="6">
        <v>1</v>
      </c>
      <c r="I13" s="6">
        <v>46.05</v>
      </c>
      <c r="J13" s="6">
        <v>2</v>
      </c>
      <c r="K13" s="6">
        <v>1</v>
      </c>
      <c r="L13" s="6">
        <v>0</v>
      </c>
      <c r="M13" s="6">
        <f>Tabuľka146[[#This Row],[Čas]]+Tabuľka146[[#This Row],[Čas2]]</f>
        <v>113.08</v>
      </c>
      <c r="N13" s="6">
        <f>Tabuľka146[[#This Row],[Č2]]+Tabuľka146[[#This Row],[O2]]+Tabuľka146[[#This Row],[P2]]+Tabuľka146[[#This Row],[Č]]+Tabuľka146[[#This Row],[O]]+Tabuľka146[[#This Row],[P]]</f>
        <v>8</v>
      </c>
      <c r="O13" s="6"/>
      <c r="P13" s="6">
        <v>3166</v>
      </c>
      <c r="Q13" s="3"/>
      <c r="R13" s="3"/>
      <c r="S13" s="3"/>
      <c r="T13" s="3"/>
      <c r="U13" s="3"/>
    </row>
    <row r="14" spans="1:21" x14ac:dyDescent="0.35">
      <c r="A14" s="6">
        <v>9</v>
      </c>
      <c r="B14" s="32" t="s">
        <v>125</v>
      </c>
      <c r="C14" s="32" t="s">
        <v>126</v>
      </c>
      <c r="D14" s="37" t="s">
        <v>127</v>
      </c>
      <c r="E14" s="6">
        <v>68.25</v>
      </c>
      <c r="F14" s="6">
        <v>5</v>
      </c>
      <c r="G14" s="6">
        <v>2</v>
      </c>
      <c r="H14" s="6">
        <v>1</v>
      </c>
      <c r="I14" s="6">
        <v>71.31</v>
      </c>
      <c r="J14" s="6">
        <v>7</v>
      </c>
      <c r="K14" s="6">
        <v>1</v>
      </c>
      <c r="L14" s="6">
        <v>1</v>
      </c>
      <c r="M14" s="6">
        <f>Tabuľka146[[#This Row],[Čas]]+Tabuľka146[[#This Row],[Čas2]]</f>
        <v>139.56</v>
      </c>
      <c r="N14" s="6">
        <f>Tabuľka146[[#This Row],[Č2]]+Tabuľka146[[#This Row],[O2]]+Tabuľka146[[#This Row],[P2]]+Tabuľka146[[#This Row],[Č]]+Tabuľka146[[#This Row],[O]]+Tabuľka146[[#This Row],[P]]</f>
        <v>17</v>
      </c>
      <c r="O14" s="6"/>
      <c r="P14" s="6" t="s">
        <v>154</v>
      </c>
      <c r="Q14" s="3"/>
      <c r="R14" s="3"/>
      <c r="S14" s="3"/>
      <c r="T14" s="3"/>
      <c r="U14" s="3"/>
    </row>
    <row r="15" spans="1:21" x14ac:dyDescent="0.35">
      <c r="A15" s="6">
        <v>10</v>
      </c>
      <c r="B15" s="32" t="s">
        <v>254</v>
      </c>
      <c r="C15" s="32" t="s">
        <v>333</v>
      </c>
      <c r="D15" s="35" t="s">
        <v>334</v>
      </c>
      <c r="E15" s="6" t="s">
        <v>336</v>
      </c>
      <c r="F15" s="6">
        <v>999</v>
      </c>
      <c r="G15" s="6">
        <v>999</v>
      </c>
      <c r="H15" s="6">
        <v>999</v>
      </c>
      <c r="I15" s="6" t="s">
        <v>336</v>
      </c>
      <c r="J15" s="6">
        <v>999</v>
      </c>
      <c r="K15" s="6">
        <v>999</v>
      </c>
      <c r="L15" s="6">
        <v>999</v>
      </c>
      <c r="M15" s="6" t="e">
        <f>Tabuľka146[[#This Row],[Čas]]+Tabuľka146[[#This Row],[Čas2]]</f>
        <v>#VALUE!</v>
      </c>
      <c r="N15" s="6">
        <f>Tabuľka146[[#This Row],[Č2]]+Tabuľka146[[#This Row],[O2]]+Tabuľka146[[#This Row],[P2]]+Tabuľka146[[#This Row],[Č]]+Tabuľka146[[#This Row],[O]]+Tabuľka146[[#This Row],[P]]</f>
        <v>5994</v>
      </c>
      <c r="O15" s="6"/>
      <c r="P15" s="35">
        <v>2750</v>
      </c>
      <c r="Q15" s="3"/>
      <c r="R15" s="3"/>
      <c r="S15" s="3"/>
      <c r="T15" s="3"/>
      <c r="U15" s="3"/>
    </row>
    <row r="16" spans="1:21" x14ac:dyDescent="0.35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35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35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35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35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35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35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35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35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35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35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35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35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35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35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35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</row>
    <row r="32" spans="1:21" ht="21" x14ac:dyDescent="0.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3"/>
      <c r="Q32" s="3"/>
      <c r="R32" s="3"/>
      <c r="S32" s="3"/>
      <c r="T32" s="3"/>
      <c r="U32" s="3"/>
    </row>
    <row r="33" spans="1:21" ht="21" x14ac:dyDescent="0.5">
      <c r="A33" s="8"/>
      <c r="B33" s="1"/>
      <c r="C33" s="1"/>
      <c r="D33" s="10"/>
      <c r="E33" s="9"/>
      <c r="F33" s="9"/>
      <c r="G33" s="9"/>
      <c r="H33" s="9"/>
      <c r="I33" s="9"/>
      <c r="J33" s="9"/>
      <c r="K33" s="9"/>
      <c r="L33" s="9"/>
      <c r="M33" s="6"/>
      <c r="N33" s="9"/>
      <c r="O33" s="9"/>
      <c r="P33" s="3"/>
      <c r="Q33" s="3"/>
      <c r="R33" s="3"/>
      <c r="S33" s="3"/>
      <c r="T33" s="3"/>
      <c r="U33" s="3"/>
    </row>
    <row r="34" spans="1:21" ht="21" x14ac:dyDescent="0.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  <c r="Q34" s="3"/>
      <c r="R34" s="3"/>
      <c r="S34" s="3"/>
      <c r="T34" s="3"/>
      <c r="U34" s="3"/>
    </row>
    <row r="35" spans="1:21" x14ac:dyDescent="0.35">
      <c r="A35" s="5"/>
      <c r="B35" s="2"/>
      <c r="C35" s="2"/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</row>
    <row r="36" spans="1:21" x14ac:dyDescent="0.35">
      <c r="A36" s="5"/>
      <c r="B36" s="2"/>
      <c r="C36" s="2"/>
      <c r="E36" s="1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</row>
    <row r="37" spans="1:21" x14ac:dyDescent="0.35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35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35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35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</row>
    <row r="58" spans="1:21" ht="21" x14ac:dyDescent="0.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6"/>
      <c r="N58" s="9"/>
      <c r="O58" s="9"/>
      <c r="P58" s="3"/>
      <c r="Q58" s="3"/>
      <c r="R58" s="3"/>
      <c r="S58" s="3"/>
      <c r="T58" s="3"/>
      <c r="U58" s="3"/>
    </row>
    <row r="59" spans="1:21" ht="21" x14ac:dyDescent="0.5">
      <c r="A59" s="8"/>
      <c r="B59" s="1"/>
      <c r="C59" s="1"/>
      <c r="D59" s="10"/>
      <c r="E59" s="9"/>
      <c r="F59" s="9"/>
      <c r="G59" s="9"/>
      <c r="H59" s="9"/>
      <c r="I59" s="9"/>
      <c r="J59" s="9"/>
      <c r="K59" s="9"/>
      <c r="L59" s="9"/>
      <c r="M59" s="6"/>
      <c r="N59" s="9"/>
      <c r="O59" s="9"/>
      <c r="P59" s="3"/>
      <c r="Q59" s="3"/>
      <c r="R59" s="3"/>
      <c r="S59" s="3"/>
      <c r="T59" s="3"/>
      <c r="U59" s="3"/>
    </row>
    <row r="60" spans="1:21" ht="21" x14ac:dyDescent="0.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</row>
    <row r="61" spans="1:21" x14ac:dyDescent="0.35">
      <c r="A61" s="5"/>
      <c r="B61" s="2"/>
      <c r="C61" s="2"/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</row>
    <row r="62" spans="1:21" x14ac:dyDescent="0.35">
      <c r="A62" s="5"/>
      <c r="B62" s="2"/>
      <c r="C62" s="2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</row>
    <row r="63" spans="1:21" x14ac:dyDescent="0.35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35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35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</row>
    <row r="74" spans="1:21" ht="21" x14ac:dyDescent="0.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6"/>
      <c r="N74" s="9"/>
      <c r="O74" s="9"/>
      <c r="P74" s="3"/>
      <c r="Q74" s="3"/>
      <c r="R74" s="3"/>
      <c r="S74" s="3"/>
      <c r="T74" s="3"/>
      <c r="U74" s="3"/>
    </row>
    <row r="75" spans="1:21" ht="21" x14ac:dyDescent="0.5">
      <c r="A75" s="8"/>
      <c r="B75" s="1"/>
      <c r="C75" s="1"/>
      <c r="D75" s="10"/>
      <c r="E75" s="9"/>
      <c r="F75" s="9"/>
      <c r="G75" s="9"/>
      <c r="H75" s="9"/>
      <c r="I75" s="9"/>
      <c r="J75" s="9"/>
      <c r="K75" s="9"/>
      <c r="L75" s="9"/>
      <c r="M75" s="6"/>
      <c r="N75" s="9"/>
      <c r="O75" s="9"/>
      <c r="P75" s="3"/>
      <c r="Q75" s="3"/>
      <c r="R75" s="3"/>
      <c r="S75" s="3"/>
      <c r="T75" s="3"/>
      <c r="U75" s="3"/>
    </row>
    <row r="76" spans="1:21" ht="21" x14ac:dyDescent="0.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3"/>
      <c r="Q76" s="3"/>
      <c r="R76" s="3"/>
      <c r="S76" s="3"/>
      <c r="T76" s="3"/>
      <c r="U76" s="3"/>
    </row>
    <row r="77" spans="1:21" x14ac:dyDescent="0.35">
      <c r="A77" s="5"/>
      <c r="B77" s="2"/>
      <c r="C77" s="2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/>
      <c r="R77" s="3"/>
      <c r="S77" s="3"/>
      <c r="T77" s="3"/>
      <c r="U77" s="3"/>
    </row>
    <row r="78" spans="1:21" x14ac:dyDescent="0.35">
      <c r="A78" s="5"/>
      <c r="B78" s="2"/>
      <c r="C78" s="2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/>
      <c r="R78" s="3"/>
      <c r="S78" s="3"/>
      <c r="T78" s="3"/>
      <c r="U78" s="3"/>
    </row>
    <row r="79" spans="1:21" x14ac:dyDescent="0.35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35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35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</row>
    <row r="90" spans="1:21" ht="21" x14ac:dyDescent="0.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6"/>
      <c r="N90" s="9"/>
      <c r="O90" s="9"/>
      <c r="P90" s="3"/>
      <c r="Q90" s="3"/>
      <c r="R90" s="3"/>
      <c r="S90" s="3"/>
      <c r="T90" s="3"/>
      <c r="U90" s="3"/>
    </row>
    <row r="91" spans="1:21" ht="21" x14ac:dyDescent="0.5">
      <c r="A91" s="8"/>
      <c r="B91" s="1"/>
      <c r="C91" s="1"/>
      <c r="D91" s="10"/>
      <c r="E91" s="9"/>
      <c r="F91" s="9"/>
      <c r="G91" s="9"/>
      <c r="H91" s="9"/>
      <c r="I91" s="9"/>
      <c r="J91" s="9"/>
      <c r="K91" s="9"/>
      <c r="L91" s="9"/>
      <c r="M91" s="6"/>
      <c r="N91" s="9"/>
      <c r="O91" s="9"/>
      <c r="P91" s="3"/>
      <c r="Q91" s="3"/>
      <c r="R91" s="3"/>
      <c r="S91" s="3"/>
      <c r="T91" s="3"/>
      <c r="U91" s="3"/>
    </row>
    <row r="92" spans="1:21" ht="21" x14ac:dyDescent="0.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3"/>
      <c r="Q92" s="3"/>
      <c r="R92" s="3"/>
      <c r="S92" s="3"/>
      <c r="T92" s="3"/>
      <c r="U92" s="3"/>
    </row>
    <row r="93" spans="1:21" x14ac:dyDescent="0.35">
      <c r="A93" s="5"/>
      <c r="B93" s="2"/>
      <c r="C93" s="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</row>
    <row r="94" spans="1:21" x14ac:dyDescent="0.35">
      <c r="A94" s="5"/>
      <c r="B94" s="2"/>
      <c r="C94" s="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3"/>
      <c r="S94" s="3"/>
      <c r="T94" s="3"/>
      <c r="U94" s="3"/>
    </row>
    <row r="95" spans="1:21" x14ac:dyDescent="0.35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35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35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Q344" s="3"/>
      <c r="R344" s="3"/>
      <c r="S344" s="3"/>
      <c r="T344" s="3"/>
      <c r="U344" s="3"/>
    </row>
    <row r="345" spans="1:21" x14ac:dyDescent="0.35">
      <c r="Q345" s="3"/>
      <c r="R345" s="3"/>
      <c r="S345" s="3"/>
      <c r="T345" s="3"/>
      <c r="U345" s="3"/>
    </row>
    <row r="346" spans="1:21" x14ac:dyDescent="0.35">
      <c r="Q346" s="3"/>
      <c r="R346" s="3"/>
      <c r="S346" s="3"/>
      <c r="T346" s="3"/>
      <c r="U346" s="3"/>
    </row>
    <row r="347" spans="1:21" x14ac:dyDescent="0.35"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6" max="11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8"/>
  <sheetViews>
    <sheetView view="pageBreakPreview" topLeftCell="A2" zoomScale="90" zoomScaleNormal="100" zoomScaleSheetLayoutView="90" workbookViewId="0">
      <selection activeCell="A19" sqref="A19:XFD19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36.81640625" bestFit="1" customWidth="1"/>
    <col min="4" max="4" width="17.453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14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361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8" t="s">
        <v>9</v>
      </c>
      <c r="F4" s="59" t="s">
        <v>6</v>
      </c>
      <c r="G4" s="59"/>
      <c r="H4" s="60"/>
      <c r="I4" s="18" t="s">
        <v>10</v>
      </c>
      <c r="J4" s="59" t="s">
        <v>6</v>
      </c>
      <c r="K4" s="59"/>
      <c r="L4" s="60"/>
      <c r="M4" s="18" t="s">
        <v>38</v>
      </c>
      <c r="N4" s="20" t="s">
        <v>38</v>
      </c>
      <c r="O4" s="21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9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0" t="s">
        <v>254</v>
      </c>
      <c r="C6" s="44" t="s">
        <v>261</v>
      </c>
      <c r="D6" s="35" t="s">
        <v>286</v>
      </c>
      <c r="E6" s="35">
        <v>20.25</v>
      </c>
      <c r="F6" s="35">
        <v>0</v>
      </c>
      <c r="G6" s="35">
        <v>0</v>
      </c>
      <c r="H6" s="35">
        <v>0</v>
      </c>
      <c r="I6" s="35">
        <v>21.37</v>
      </c>
      <c r="J6" s="35">
        <v>0</v>
      </c>
      <c r="K6" s="35">
        <v>0</v>
      </c>
      <c r="L6" s="35">
        <v>0</v>
      </c>
      <c r="M6" s="35">
        <f>Tabuľka1311[[#This Row],[Čas]]+Tabuľka1311[[#This Row],[Čas2]]</f>
        <v>41.620000000000005</v>
      </c>
      <c r="N6" s="35">
        <f>Tabuľka1311[[#This Row],[Č2]]+Tabuľka1311[[#This Row],[O2]]+Tabuľka1311[[#This Row],[P2]]+Tabuľka1311[[#This Row],[Č]]+Tabuľka1311[[#This Row],[O]]+Tabuľka1311[[#This Row],[P]]</f>
        <v>0</v>
      </c>
      <c r="O6" s="35">
        <v>5</v>
      </c>
      <c r="P6" s="35">
        <v>4126</v>
      </c>
      <c r="Q6" s="3"/>
      <c r="R6" s="3"/>
      <c r="S6" s="3"/>
      <c r="T6" s="3"/>
      <c r="U6" s="3"/>
    </row>
    <row r="7" spans="1:21" x14ac:dyDescent="0.35">
      <c r="A7" s="6">
        <v>2</v>
      </c>
      <c r="B7" s="30" t="s">
        <v>176</v>
      </c>
      <c r="C7" s="30" t="s">
        <v>191</v>
      </c>
      <c r="D7" s="35" t="s">
        <v>151</v>
      </c>
      <c r="E7" s="35">
        <v>19.62</v>
      </c>
      <c r="F7" s="35">
        <v>0</v>
      </c>
      <c r="G7" s="35">
        <v>0</v>
      </c>
      <c r="H7" s="35">
        <v>0</v>
      </c>
      <c r="I7" s="35">
        <v>24.97</v>
      </c>
      <c r="J7" s="35">
        <v>0</v>
      </c>
      <c r="K7" s="35">
        <v>0</v>
      </c>
      <c r="L7" s="35">
        <v>0</v>
      </c>
      <c r="M7" s="35">
        <f>Tabuľka1311[[#This Row],[Čas]]+Tabuľka1311[[#This Row],[Čas2]]</f>
        <v>44.59</v>
      </c>
      <c r="N7" s="35">
        <f>Tabuľka1311[[#This Row],[Č2]]+Tabuľka1311[[#This Row],[O2]]+Tabuľka1311[[#This Row],[P2]]+Tabuľka1311[[#This Row],[Č]]+Tabuľka1311[[#This Row],[O]]+Tabuľka1311[[#This Row],[P]]</f>
        <v>0</v>
      </c>
      <c r="O7" s="35">
        <v>4</v>
      </c>
      <c r="P7" s="35" t="s">
        <v>204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176</v>
      </c>
      <c r="C8" s="30" t="s">
        <v>194</v>
      </c>
      <c r="D8" s="35" t="s">
        <v>195</v>
      </c>
      <c r="E8" s="35">
        <v>24.69</v>
      </c>
      <c r="F8" s="35">
        <v>0</v>
      </c>
      <c r="G8" s="35">
        <v>0</v>
      </c>
      <c r="H8" s="35">
        <v>0</v>
      </c>
      <c r="I8" s="35">
        <v>23.29</v>
      </c>
      <c r="J8" s="35">
        <v>0</v>
      </c>
      <c r="K8" s="35">
        <v>0</v>
      </c>
      <c r="L8" s="35">
        <v>0</v>
      </c>
      <c r="M8" s="35">
        <f>Tabuľka1311[[#This Row],[Čas]]+Tabuľka1311[[#This Row],[Čas2]]</f>
        <v>47.980000000000004</v>
      </c>
      <c r="N8" s="35">
        <f>Tabuľka1311[[#This Row],[Č2]]+Tabuľka1311[[#This Row],[O2]]+Tabuľka1311[[#This Row],[P2]]+Tabuľka1311[[#This Row],[Č]]+Tabuľka1311[[#This Row],[O]]+Tabuľka1311[[#This Row],[P]]</f>
        <v>0</v>
      </c>
      <c r="O8" s="35">
        <v>3</v>
      </c>
      <c r="P8" s="35" t="s">
        <v>356</v>
      </c>
      <c r="Q8" s="3"/>
      <c r="R8" s="3"/>
      <c r="S8" s="3"/>
      <c r="T8" s="3"/>
      <c r="U8" s="3"/>
    </row>
    <row r="9" spans="1:21" x14ac:dyDescent="0.35">
      <c r="A9" s="6">
        <v>4</v>
      </c>
      <c r="B9" s="30" t="s">
        <v>96</v>
      </c>
      <c r="C9" s="30" t="s">
        <v>99</v>
      </c>
      <c r="D9" s="35" t="s">
        <v>99</v>
      </c>
      <c r="E9" s="35">
        <v>27.59</v>
      </c>
      <c r="F9" s="35">
        <v>0</v>
      </c>
      <c r="G9" s="35">
        <v>0</v>
      </c>
      <c r="H9" s="35">
        <v>0</v>
      </c>
      <c r="I9" s="35">
        <v>24.46</v>
      </c>
      <c r="J9" s="35">
        <v>0</v>
      </c>
      <c r="K9" s="35">
        <v>0</v>
      </c>
      <c r="L9" s="35">
        <v>0</v>
      </c>
      <c r="M9" s="35">
        <f>Tabuľka1311[[#This Row],[Čas]]+Tabuľka1311[[#This Row],[Čas2]]</f>
        <v>52.05</v>
      </c>
      <c r="N9" s="35">
        <f>Tabuľka1311[[#This Row],[Č2]]+Tabuľka1311[[#This Row],[O2]]+Tabuľka1311[[#This Row],[P2]]+Tabuľka1311[[#This Row],[Č]]+Tabuľka1311[[#This Row],[O]]+Tabuľka1311[[#This Row],[P]]</f>
        <v>0</v>
      </c>
      <c r="O9" s="35">
        <v>2</v>
      </c>
      <c r="P9" s="35" t="s">
        <v>117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254</v>
      </c>
      <c r="C10" s="44" t="s">
        <v>292</v>
      </c>
      <c r="D10" s="35" t="s">
        <v>295</v>
      </c>
      <c r="E10" s="35">
        <v>28.25</v>
      </c>
      <c r="F10" s="35">
        <v>0</v>
      </c>
      <c r="G10" s="35">
        <v>0</v>
      </c>
      <c r="H10" s="35">
        <v>0</v>
      </c>
      <c r="I10" s="35">
        <v>26.37</v>
      </c>
      <c r="J10" s="35">
        <v>0</v>
      </c>
      <c r="K10" s="35">
        <v>0</v>
      </c>
      <c r="L10" s="35">
        <v>0</v>
      </c>
      <c r="M10" s="35">
        <f>Tabuľka1311[[#This Row],[Čas]]+Tabuľka1311[[#This Row],[Čas2]]</f>
        <v>54.620000000000005</v>
      </c>
      <c r="N10" s="35">
        <f>Tabuľka1311[[#This Row],[Č2]]+Tabuľka1311[[#This Row],[O2]]+Tabuľka1311[[#This Row],[P2]]+Tabuľka1311[[#This Row],[Č]]+Tabuľka1311[[#This Row],[O]]+Tabuľka1311[[#This Row],[P]]</f>
        <v>0</v>
      </c>
      <c r="O10" s="35">
        <v>1</v>
      </c>
      <c r="P10" s="35">
        <v>4275</v>
      </c>
      <c r="Q10" s="3"/>
      <c r="R10" s="3"/>
      <c r="S10" s="3"/>
      <c r="T10" s="3"/>
      <c r="U10" s="3"/>
    </row>
    <row r="11" spans="1:21" x14ac:dyDescent="0.35">
      <c r="A11" s="6">
        <v>6</v>
      </c>
      <c r="B11" s="30" t="s">
        <v>168</v>
      </c>
      <c r="C11" s="30" t="s">
        <v>170</v>
      </c>
      <c r="D11" s="35" t="s">
        <v>219</v>
      </c>
      <c r="E11" s="35">
        <v>26</v>
      </c>
      <c r="F11" s="35">
        <v>0</v>
      </c>
      <c r="G11" s="35">
        <v>0</v>
      </c>
      <c r="H11" s="35">
        <v>0</v>
      </c>
      <c r="I11" s="35">
        <v>31.97</v>
      </c>
      <c r="J11" s="35">
        <v>0</v>
      </c>
      <c r="K11" s="35">
        <v>0</v>
      </c>
      <c r="L11" s="35">
        <v>0</v>
      </c>
      <c r="M11" s="35">
        <f>Tabuľka1311[[#This Row],[Čas]]+Tabuľka1311[[#This Row],[Čas2]]</f>
        <v>57.97</v>
      </c>
      <c r="N11" s="35">
        <f>Tabuľka1311[[#This Row],[Č2]]+Tabuľka1311[[#This Row],[O2]]+Tabuľka1311[[#This Row],[P2]]+Tabuľka1311[[#This Row],[Č]]+Tabuľka1311[[#This Row],[O]]+Tabuľka1311[[#This Row],[P]]</f>
        <v>0</v>
      </c>
      <c r="O11" s="35">
        <v>1</v>
      </c>
      <c r="P11" s="35" t="s">
        <v>353</v>
      </c>
      <c r="Q11" s="3"/>
      <c r="R11" s="3"/>
      <c r="S11" s="3"/>
      <c r="T11" s="3"/>
      <c r="U11" s="3"/>
    </row>
    <row r="12" spans="1:21" x14ac:dyDescent="0.35">
      <c r="A12" s="6">
        <v>7</v>
      </c>
      <c r="B12" s="30" t="s">
        <v>254</v>
      </c>
      <c r="C12" s="44" t="s">
        <v>262</v>
      </c>
      <c r="D12" s="35" t="s">
        <v>284</v>
      </c>
      <c r="E12" s="35">
        <v>28.5</v>
      </c>
      <c r="F12" s="35">
        <v>0</v>
      </c>
      <c r="G12" s="35">
        <v>0</v>
      </c>
      <c r="H12" s="35">
        <v>0</v>
      </c>
      <c r="I12" s="35">
        <v>29.81</v>
      </c>
      <c r="J12" s="35">
        <v>0</v>
      </c>
      <c r="K12" s="35">
        <v>0</v>
      </c>
      <c r="L12" s="35">
        <v>0</v>
      </c>
      <c r="M12" s="35">
        <f>Tabuľka1311[[#This Row],[Čas]]+Tabuľka1311[[#This Row],[Čas2]]</f>
        <v>58.31</v>
      </c>
      <c r="N12" s="35">
        <f>Tabuľka1311[[#This Row],[Č2]]+Tabuľka1311[[#This Row],[O2]]+Tabuľka1311[[#This Row],[P2]]+Tabuľka1311[[#This Row],[Č]]+Tabuľka1311[[#This Row],[O]]+Tabuľka1311[[#This Row],[P]]</f>
        <v>0</v>
      </c>
      <c r="O12" s="35">
        <v>1</v>
      </c>
      <c r="P12" s="35">
        <v>4124</v>
      </c>
      <c r="Q12" s="3"/>
      <c r="R12" s="3"/>
      <c r="S12" s="3"/>
      <c r="T12" s="3"/>
      <c r="U12" s="3"/>
    </row>
    <row r="13" spans="1:21" x14ac:dyDescent="0.35">
      <c r="A13" s="6">
        <v>8</v>
      </c>
      <c r="B13" s="30" t="s">
        <v>254</v>
      </c>
      <c r="C13" s="44" t="s">
        <v>256</v>
      </c>
      <c r="D13" s="35" t="s">
        <v>294</v>
      </c>
      <c r="E13" s="35">
        <v>33.409999999999997</v>
      </c>
      <c r="F13" s="35">
        <v>0</v>
      </c>
      <c r="G13" s="35">
        <v>0</v>
      </c>
      <c r="H13" s="35">
        <v>0</v>
      </c>
      <c r="I13" s="35">
        <v>27.54</v>
      </c>
      <c r="J13" s="35">
        <v>0</v>
      </c>
      <c r="K13" s="35">
        <v>0</v>
      </c>
      <c r="L13" s="35">
        <v>0</v>
      </c>
      <c r="M13" s="35">
        <f>Tabuľka1311[[#This Row],[Čas]]+Tabuľka1311[[#This Row],[Čas2]]</f>
        <v>60.949999999999996</v>
      </c>
      <c r="N13" s="35">
        <f>Tabuľka1311[[#This Row],[Č2]]+Tabuľka1311[[#This Row],[O2]]+Tabuľka1311[[#This Row],[P2]]+Tabuľka1311[[#This Row],[Č]]+Tabuľka1311[[#This Row],[O]]+Tabuľka1311[[#This Row],[P]]</f>
        <v>0</v>
      </c>
      <c r="O13" s="35">
        <v>1</v>
      </c>
      <c r="P13" s="35">
        <v>4276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61</v>
      </c>
      <c r="C14" s="30" t="s">
        <v>70</v>
      </c>
      <c r="D14" s="35" t="s">
        <v>71</v>
      </c>
      <c r="E14" s="35">
        <v>34.03</v>
      </c>
      <c r="F14" s="35">
        <v>0</v>
      </c>
      <c r="G14" s="35">
        <v>0</v>
      </c>
      <c r="H14" s="35">
        <v>0</v>
      </c>
      <c r="I14" s="35">
        <v>32.67</v>
      </c>
      <c r="J14" s="35">
        <v>0</v>
      </c>
      <c r="K14" s="35">
        <v>0</v>
      </c>
      <c r="L14" s="35">
        <v>0</v>
      </c>
      <c r="M14" s="35">
        <f>Tabuľka1311[[#This Row],[Čas]]+Tabuľka1311[[#This Row],[Čas2]]</f>
        <v>66.7</v>
      </c>
      <c r="N14" s="35">
        <f>Tabuľka1311[[#This Row],[Č2]]+Tabuľka1311[[#This Row],[O2]]+Tabuľka1311[[#This Row],[P2]]+Tabuľka1311[[#This Row],[Č]]+Tabuľka1311[[#This Row],[O]]+Tabuľka1311[[#This Row],[P]]</f>
        <v>0</v>
      </c>
      <c r="O14" s="35">
        <v>1</v>
      </c>
      <c r="P14" s="35" t="s">
        <v>301</v>
      </c>
      <c r="Q14" s="3"/>
      <c r="R14" s="3"/>
      <c r="S14" s="3"/>
      <c r="T14" s="3"/>
      <c r="U14" s="3"/>
    </row>
    <row r="15" spans="1:21" x14ac:dyDescent="0.35">
      <c r="A15" s="6">
        <v>10</v>
      </c>
      <c r="B15" s="30" t="s">
        <v>306</v>
      </c>
      <c r="C15" s="44" t="s">
        <v>312</v>
      </c>
      <c r="D15" s="35" t="s">
        <v>313</v>
      </c>
      <c r="E15" s="35">
        <v>33.78</v>
      </c>
      <c r="F15" s="35">
        <v>0</v>
      </c>
      <c r="G15" s="35">
        <v>0</v>
      </c>
      <c r="H15" s="35">
        <v>0</v>
      </c>
      <c r="I15" s="35">
        <v>37.5</v>
      </c>
      <c r="J15" s="35">
        <v>0</v>
      </c>
      <c r="K15" s="35">
        <v>0</v>
      </c>
      <c r="L15" s="35">
        <v>0</v>
      </c>
      <c r="M15" s="35">
        <f>Tabuľka1311[[#This Row],[Čas]]+Tabuľka1311[[#This Row],[Čas2]]</f>
        <v>71.28</v>
      </c>
      <c r="N15" s="35">
        <f>Tabuľka1311[[#This Row],[Č2]]+Tabuľka1311[[#This Row],[O2]]+Tabuľka1311[[#This Row],[P2]]+Tabuľka1311[[#This Row],[Č]]+Tabuľka1311[[#This Row],[O]]+Tabuľka1311[[#This Row],[P]]</f>
        <v>0</v>
      </c>
      <c r="O15" s="35">
        <v>1</v>
      </c>
      <c r="P15" s="35">
        <v>3563</v>
      </c>
      <c r="Q15" s="3"/>
      <c r="R15" s="3"/>
      <c r="S15" s="3"/>
      <c r="T15" s="3"/>
      <c r="U15" s="3"/>
    </row>
    <row r="16" spans="1:21" x14ac:dyDescent="0.35">
      <c r="A16" s="6">
        <v>11</v>
      </c>
      <c r="B16" s="51" t="s">
        <v>254</v>
      </c>
      <c r="C16" s="51" t="s">
        <v>331</v>
      </c>
      <c r="D16" s="50" t="s">
        <v>332</v>
      </c>
      <c r="E16" s="50">
        <v>46.22</v>
      </c>
      <c r="F16" s="50">
        <v>0</v>
      </c>
      <c r="G16" s="50">
        <v>0</v>
      </c>
      <c r="H16" s="50">
        <v>0</v>
      </c>
      <c r="I16" s="35">
        <v>32.47</v>
      </c>
      <c r="J16" s="35">
        <v>0</v>
      </c>
      <c r="K16" s="35">
        <v>0</v>
      </c>
      <c r="L16" s="35">
        <v>0</v>
      </c>
      <c r="M16" s="35">
        <f>Tabuľka1311[[#This Row],[Čas]]+Tabuľka1311[[#This Row],[Čas2]]</f>
        <v>78.69</v>
      </c>
      <c r="N16" s="35">
        <f>Tabuľka1311[[#This Row],[Č2]]+Tabuľka1311[[#This Row],[O2]]+Tabuľka1311[[#This Row],[P2]]+Tabuľka1311[[#This Row],[Č]]+Tabuľka1311[[#This Row],[O]]+Tabuľka1311[[#This Row],[P]]</f>
        <v>0</v>
      </c>
      <c r="O16" s="35">
        <v>1</v>
      </c>
      <c r="P16" s="50">
        <v>4043</v>
      </c>
      <c r="Q16" s="3"/>
      <c r="R16" s="3"/>
      <c r="S16" s="3"/>
      <c r="T16" s="3"/>
      <c r="U16" s="3"/>
    </row>
    <row r="17" spans="1:21" x14ac:dyDescent="0.35">
      <c r="A17" s="6">
        <v>12</v>
      </c>
      <c r="B17" s="30" t="s">
        <v>306</v>
      </c>
      <c r="C17" s="30" t="s">
        <v>322</v>
      </c>
      <c r="D17" s="35" t="s">
        <v>323</v>
      </c>
      <c r="E17" s="35">
        <v>40.65</v>
      </c>
      <c r="F17" s="35">
        <v>0</v>
      </c>
      <c r="G17" s="35">
        <v>0</v>
      </c>
      <c r="H17" s="35">
        <v>0</v>
      </c>
      <c r="I17" s="35">
        <v>43.54</v>
      </c>
      <c r="J17" s="35">
        <v>0</v>
      </c>
      <c r="K17" s="35">
        <v>0</v>
      </c>
      <c r="L17" s="35">
        <v>0</v>
      </c>
      <c r="M17" s="35">
        <f>Tabuľka1311[[#This Row],[Čas]]+Tabuľka1311[[#This Row],[Čas2]]</f>
        <v>84.19</v>
      </c>
      <c r="N17" s="35">
        <f>Tabuľka1311[[#This Row],[Č2]]+Tabuľka1311[[#This Row],[O2]]+Tabuľka1311[[#This Row],[P2]]+Tabuľka1311[[#This Row],[Č]]+Tabuľka1311[[#This Row],[O]]+Tabuľka1311[[#This Row],[P]]</f>
        <v>0</v>
      </c>
      <c r="O17" s="35">
        <v>1</v>
      </c>
      <c r="P17" s="35">
        <v>3976</v>
      </c>
      <c r="Q17" s="3"/>
      <c r="R17" s="3"/>
      <c r="S17" s="3"/>
      <c r="T17" s="3"/>
      <c r="U17" s="3"/>
    </row>
    <row r="18" spans="1:21" x14ac:dyDescent="0.35">
      <c r="A18" s="6">
        <v>13</v>
      </c>
      <c r="B18" s="30" t="s">
        <v>61</v>
      </c>
      <c r="C18" s="30" t="s">
        <v>66</v>
      </c>
      <c r="D18" s="35" t="s">
        <v>67</v>
      </c>
      <c r="E18" s="35">
        <v>53.15</v>
      </c>
      <c r="F18" s="35">
        <v>0</v>
      </c>
      <c r="G18" s="35">
        <v>0</v>
      </c>
      <c r="H18" s="35">
        <v>0</v>
      </c>
      <c r="I18" s="35">
        <v>33.18</v>
      </c>
      <c r="J18" s="35">
        <v>0</v>
      </c>
      <c r="K18" s="35">
        <v>0</v>
      </c>
      <c r="L18" s="35">
        <v>0</v>
      </c>
      <c r="M18" s="35">
        <f>Tabuľka1311[[#This Row],[Čas]]+Tabuľka1311[[#This Row],[Čas2]]</f>
        <v>86.33</v>
      </c>
      <c r="N18" s="35">
        <f>Tabuľka1311[[#This Row],[Č2]]+Tabuľka1311[[#This Row],[O2]]+Tabuľka1311[[#This Row],[P2]]+Tabuľka1311[[#This Row],[Č]]+Tabuľka1311[[#This Row],[O]]+Tabuľka1311[[#This Row],[P]]</f>
        <v>0</v>
      </c>
      <c r="O18" s="35">
        <v>1</v>
      </c>
      <c r="P18" s="35" t="s">
        <v>299</v>
      </c>
      <c r="Q18" s="3"/>
      <c r="R18" s="3"/>
      <c r="S18" s="3"/>
      <c r="T18" s="3"/>
      <c r="U18" s="3"/>
    </row>
    <row r="19" spans="1:21" x14ac:dyDescent="0.35">
      <c r="A19" s="6">
        <v>14</v>
      </c>
      <c r="B19" s="30" t="s">
        <v>96</v>
      </c>
      <c r="C19" s="49" t="s">
        <v>107</v>
      </c>
      <c r="D19" s="35" t="s">
        <v>108</v>
      </c>
      <c r="E19" s="35">
        <v>41.1</v>
      </c>
      <c r="F19" s="35">
        <v>0</v>
      </c>
      <c r="G19" s="35">
        <v>0</v>
      </c>
      <c r="H19" s="35">
        <v>0</v>
      </c>
      <c r="I19" s="35">
        <v>50.87</v>
      </c>
      <c r="J19" s="35">
        <v>0</v>
      </c>
      <c r="K19" s="35">
        <v>0</v>
      </c>
      <c r="L19" s="35">
        <v>0</v>
      </c>
      <c r="M19" s="35">
        <f>Tabuľka1311[[#This Row],[Čas]]+Tabuľka1311[[#This Row],[Čas2]]</f>
        <v>91.97</v>
      </c>
      <c r="N19" s="35">
        <f>Tabuľka1311[[#This Row],[Č2]]+Tabuľka1311[[#This Row],[O2]]+Tabuľka1311[[#This Row],[P2]]+Tabuľka1311[[#This Row],[Č]]+Tabuľka1311[[#This Row],[O]]+Tabuľka1311[[#This Row],[P]]</f>
        <v>0</v>
      </c>
      <c r="O19" s="35">
        <v>1</v>
      </c>
      <c r="P19" s="6" t="s">
        <v>355</v>
      </c>
      <c r="Q19" s="3"/>
      <c r="R19" s="3"/>
      <c r="S19" s="3"/>
      <c r="T19" s="3"/>
      <c r="U19" s="3"/>
    </row>
    <row r="20" spans="1:21" x14ac:dyDescent="0.35">
      <c r="A20" s="6">
        <v>15</v>
      </c>
      <c r="B20" s="47" t="s">
        <v>306</v>
      </c>
      <c r="C20" s="47" t="s">
        <v>308</v>
      </c>
      <c r="D20" s="48" t="s">
        <v>309</v>
      </c>
      <c r="E20" s="35">
        <v>19.809999999999999</v>
      </c>
      <c r="F20" s="35">
        <v>0</v>
      </c>
      <c r="G20" s="35">
        <v>0</v>
      </c>
      <c r="H20" s="35">
        <v>0</v>
      </c>
      <c r="I20" s="35">
        <v>27.06</v>
      </c>
      <c r="J20" s="35">
        <v>1</v>
      </c>
      <c r="K20" s="35">
        <v>0</v>
      </c>
      <c r="L20" s="35">
        <v>0</v>
      </c>
      <c r="M20" s="6">
        <f>Tabuľka1311[[#This Row],[Čas]]+Tabuľka1311[[#This Row],[Čas2]]</f>
        <v>46.87</v>
      </c>
      <c r="N20" s="6">
        <f>Tabuľka1311[[#This Row],[Č2]]+Tabuľka1311[[#This Row],[O2]]+Tabuľka1311[[#This Row],[P2]]+Tabuľka1311[[#This Row],[Č]]+Tabuľka1311[[#This Row],[O]]+Tabuľka1311[[#This Row],[P]]</f>
        <v>1</v>
      </c>
      <c r="O20" s="35"/>
      <c r="P20" s="48">
        <v>3978</v>
      </c>
      <c r="Q20" s="3"/>
      <c r="R20" s="3"/>
      <c r="S20" s="3"/>
      <c r="T20" s="3"/>
      <c r="U20" s="3"/>
    </row>
    <row r="21" spans="1:21" x14ac:dyDescent="0.35">
      <c r="A21" s="6">
        <v>16</v>
      </c>
      <c r="B21" s="30" t="s">
        <v>254</v>
      </c>
      <c r="C21" s="44" t="s">
        <v>289</v>
      </c>
      <c r="D21" s="35" t="s">
        <v>290</v>
      </c>
      <c r="E21" s="35">
        <v>22.35</v>
      </c>
      <c r="F21" s="35">
        <v>0</v>
      </c>
      <c r="G21" s="35">
        <v>0</v>
      </c>
      <c r="H21" s="35">
        <v>0</v>
      </c>
      <c r="I21" s="35">
        <v>27.86</v>
      </c>
      <c r="J21" s="35">
        <v>1</v>
      </c>
      <c r="K21" s="35">
        <v>0</v>
      </c>
      <c r="L21" s="35">
        <v>0</v>
      </c>
      <c r="M21" s="35">
        <f>Tabuľka1311[[#This Row],[Čas]]+Tabuľka1311[[#This Row],[Čas2]]</f>
        <v>50.21</v>
      </c>
      <c r="N21" s="35">
        <f>Tabuľka1311[[#This Row],[Č2]]+Tabuľka1311[[#This Row],[O2]]+Tabuľka1311[[#This Row],[P2]]+Tabuľka1311[[#This Row],[Č]]+Tabuľka1311[[#This Row],[O]]+Tabuľka1311[[#This Row],[P]]</f>
        <v>1</v>
      </c>
      <c r="O21" s="35"/>
      <c r="P21" s="35">
        <v>3923</v>
      </c>
      <c r="Q21" s="3"/>
      <c r="R21" s="3"/>
      <c r="S21" s="3"/>
      <c r="T21" s="3"/>
      <c r="U21" s="3"/>
    </row>
    <row r="22" spans="1:21" x14ac:dyDescent="0.35">
      <c r="A22" s="6">
        <v>17</v>
      </c>
      <c r="B22" s="30" t="s">
        <v>96</v>
      </c>
      <c r="C22" s="30" t="s">
        <v>105</v>
      </c>
      <c r="D22" s="35" t="s">
        <v>106</v>
      </c>
      <c r="E22" s="35">
        <v>25.6</v>
      </c>
      <c r="F22" s="35">
        <v>1</v>
      </c>
      <c r="G22" s="35">
        <v>0</v>
      </c>
      <c r="H22" s="35">
        <v>0</v>
      </c>
      <c r="I22" s="35">
        <v>27.24</v>
      </c>
      <c r="J22" s="35">
        <v>0</v>
      </c>
      <c r="K22" s="35">
        <v>0</v>
      </c>
      <c r="L22" s="35">
        <v>0</v>
      </c>
      <c r="M22" s="35">
        <f>Tabuľka1311[[#This Row],[Čas]]+Tabuľka1311[[#This Row],[Čas2]]</f>
        <v>52.84</v>
      </c>
      <c r="N22" s="35">
        <f>Tabuľka1311[[#This Row],[Č2]]+Tabuľka1311[[#This Row],[O2]]+Tabuľka1311[[#This Row],[P2]]+Tabuľka1311[[#This Row],[Č]]+Tabuľka1311[[#This Row],[O]]+Tabuľka1311[[#This Row],[P]]</f>
        <v>1</v>
      </c>
      <c r="O22" s="35"/>
      <c r="P22" s="35" t="s">
        <v>122</v>
      </c>
      <c r="Q22" s="3"/>
      <c r="R22" s="3"/>
      <c r="S22" s="3"/>
      <c r="T22" s="3"/>
      <c r="U22" s="3"/>
    </row>
    <row r="23" spans="1:21" x14ac:dyDescent="0.35">
      <c r="A23" s="6">
        <v>18</v>
      </c>
      <c r="B23" s="30" t="s">
        <v>306</v>
      </c>
      <c r="C23" s="30" t="s">
        <v>318</v>
      </c>
      <c r="D23" s="35" t="s">
        <v>319</v>
      </c>
      <c r="E23" s="35">
        <v>25.85</v>
      </c>
      <c r="F23" s="35">
        <v>1</v>
      </c>
      <c r="G23" s="35">
        <v>0</v>
      </c>
      <c r="H23" s="35">
        <v>0</v>
      </c>
      <c r="I23" s="35">
        <v>29.35</v>
      </c>
      <c r="J23" s="35">
        <v>0</v>
      </c>
      <c r="K23" s="35">
        <v>0</v>
      </c>
      <c r="L23" s="35">
        <v>0</v>
      </c>
      <c r="M23" s="35">
        <f>Tabuľka1311[[#This Row],[Čas]]+Tabuľka1311[[#This Row],[Čas2]]</f>
        <v>55.2</v>
      </c>
      <c r="N23" s="35">
        <f>Tabuľka1311[[#This Row],[Č2]]+Tabuľka1311[[#This Row],[O2]]+Tabuľka1311[[#This Row],[P2]]+Tabuľka1311[[#This Row],[Č]]+Tabuľka1311[[#This Row],[O]]+Tabuľka1311[[#This Row],[P]]</f>
        <v>1</v>
      </c>
      <c r="O23" s="35"/>
      <c r="P23" s="35">
        <v>3280</v>
      </c>
      <c r="Q23" s="3"/>
      <c r="R23" s="3"/>
      <c r="S23" s="3"/>
      <c r="T23" s="3"/>
      <c r="U23" s="3"/>
    </row>
    <row r="24" spans="1:21" x14ac:dyDescent="0.35">
      <c r="A24" s="6">
        <v>19</v>
      </c>
      <c r="B24" s="30" t="s">
        <v>247</v>
      </c>
      <c r="C24" s="30" t="s">
        <v>245</v>
      </c>
      <c r="D24" s="35" t="s">
        <v>245</v>
      </c>
      <c r="E24" s="35">
        <v>26.34</v>
      </c>
      <c r="F24" s="35">
        <v>0</v>
      </c>
      <c r="G24" s="35">
        <v>0</v>
      </c>
      <c r="H24" s="35">
        <v>0</v>
      </c>
      <c r="I24" s="35">
        <v>43.97</v>
      </c>
      <c r="J24" s="35">
        <v>0</v>
      </c>
      <c r="K24" s="35">
        <v>1</v>
      </c>
      <c r="L24" s="35">
        <v>0</v>
      </c>
      <c r="M24" s="35">
        <f>Tabuľka1311[[#This Row],[Čas]]+Tabuľka1311[[#This Row],[Čas2]]</f>
        <v>70.31</v>
      </c>
      <c r="N24" s="35">
        <f>Tabuľka1311[[#This Row],[Č2]]+Tabuľka1311[[#This Row],[O2]]+Tabuľka1311[[#This Row],[P2]]+Tabuľka1311[[#This Row],[Č]]+Tabuľka1311[[#This Row],[O]]+Tabuľka1311[[#This Row],[P]]</f>
        <v>1</v>
      </c>
      <c r="O24" s="35"/>
      <c r="P24" s="35" t="s">
        <v>249</v>
      </c>
      <c r="Q24" s="3"/>
      <c r="R24" s="3"/>
      <c r="S24" s="3"/>
      <c r="T24" s="3"/>
      <c r="U24" s="3"/>
    </row>
    <row r="25" spans="1:21" x14ac:dyDescent="0.35">
      <c r="A25" s="6">
        <v>20</v>
      </c>
      <c r="B25" s="30" t="s">
        <v>207</v>
      </c>
      <c r="C25" s="30" t="s">
        <v>210</v>
      </c>
      <c r="D25" s="35" t="s">
        <v>214</v>
      </c>
      <c r="E25" s="35">
        <v>34</v>
      </c>
      <c r="F25" s="35">
        <v>0</v>
      </c>
      <c r="G25" s="35">
        <v>0</v>
      </c>
      <c r="H25" s="35">
        <v>0</v>
      </c>
      <c r="I25" s="35">
        <v>42.94</v>
      </c>
      <c r="J25" s="35">
        <v>1</v>
      </c>
      <c r="K25" s="35">
        <v>0</v>
      </c>
      <c r="L25" s="35">
        <v>0</v>
      </c>
      <c r="M25" s="35">
        <f>Tabuľka1311[[#This Row],[Čas]]+Tabuľka1311[[#This Row],[Čas2]]</f>
        <v>76.94</v>
      </c>
      <c r="N25" s="35">
        <f>Tabuľka1311[[#This Row],[Č2]]+Tabuľka1311[[#This Row],[O2]]+Tabuľka1311[[#This Row],[P2]]+Tabuľka1311[[#This Row],[Č]]+Tabuľka1311[[#This Row],[O]]+Tabuľka1311[[#This Row],[P]]</f>
        <v>1</v>
      </c>
      <c r="O25" s="35"/>
      <c r="P25" s="35" t="s">
        <v>217</v>
      </c>
      <c r="Q25" s="3"/>
      <c r="R25" s="3"/>
      <c r="S25" s="3"/>
      <c r="T25" s="3"/>
      <c r="U25" s="3"/>
    </row>
    <row r="26" spans="1:21" x14ac:dyDescent="0.35">
      <c r="A26" s="6">
        <v>21</v>
      </c>
      <c r="B26" s="30" t="s">
        <v>125</v>
      </c>
      <c r="C26" s="30" t="s">
        <v>136</v>
      </c>
      <c r="D26" s="35" t="s">
        <v>137</v>
      </c>
      <c r="E26" s="35">
        <v>43.63</v>
      </c>
      <c r="F26" s="35">
        <v>0</v>
      </c>
      <c r="G26" s="35">
        <v>0</v>
      </c>
      <c r="H26" s="35">
        <v>0</v>
      </c>
      <c r="I26" s="35">
        <v>38.049999999999997</v>
      </c>
      <c r="J26" s="35">
        <v>1</v>
      </c>
      <c r="K26" s="35">
        <v>0</v>
      </c>
      <c r="L26" s="35">
        <v>0</v>
      </c>
      <c r="M26" s="35">
        <f>Tabuľka1311[[#This Row],[Čas]]+Tabuľka1311[[#This Row],[Čas2]]</f>
        <v>81.680000000000007</v>
      </c>
      <c r="N26" s="35">
        <f>Tabuľka1311[[#This Row],[Č2]]+Tabuľka1311[[#This Row],[O2]]+Tabuľka1311[[#This Row],[P2]]+Tabuľka1311[[#This Row],[Č]]+Tabuľka1311[[#This Row],[O]]+Tabuľka1311[[#This Row],[P]]</f>
        <v>1</v>
      </c>
      <c r="O26" s="35"/>
      <c r="P26" s="35" t="s">
        <v>159</v>
      </c>
      <c r="Q26" s="3"/>
      <c r="R26" s="3"/>
      <c r="S26" s="3"/>
      <c r="T26" s="3"/>
      <c r="U26" s="3"/>
    </row>
    <row r="27" spans="1:21" x14ac:dyDescent="0.35">
      <c r="A27" s="6">
        <v>22</v>
      </c>
      <c r="B27" s="30" t="s">
        <v>207</v>
      </c>
      <c r="C27" s="30" t="s">
        <v>208</v>
      </c>
      <c r="D27" s="35" t="s">
        <v>212</v>
      </c>
      <c r="E27" s="35">
        <v>23.07</v>
      </c>
      <c r="F27" s="35">
        <v>1</v>
      </c>
      <c r="G27" s="35">
        <v>0</v>
      </c>
      <c r="H27" s="35">
        <v>0</v>
      </c>
      <c r="I27" s="35">
        <v>22.54</v>
      </c>
      <c r="J27" s="35">
        <v>2</v>
      </c>
      <c r="K27" s="35">
        <v>0</v>
      </c>
      <c r="L27" s="35">
        <v>0</v>
      </c>
      <c r="M27" s="35">
        <f>Tabuľka1311[[#This Row],[Čas]]+Tabuľka1311[[#This Row],[Čas2]]</f>
        <v>45.61</v>
      </c>
      <c r="N27" s="35">
        <f>Tabuľka1311[[#This Row],[Č2]]+Tabuľka1311[[#This Row],[O2]]+Tabuľka1311[[#This Row],[P2]]+Tabuľka1311[[#This Row],[Č]]+Tabuľka1311[[#This Row],[O]]+Tabuľka1311[[#This Row],[P]]</f>
        <v>3</v>
      </c>
      <c r="O27" s="35"/>
      <c r="P27" s="35" t="s">
        <v>215</v>
      </c>
      <c r="Q27" s="3"/>
      <c r="R27" s="3"/>
      <c r="S27" s="3"/>
      <c r="T27" s="3"/>
      <c r="U27" s="3"/>
    </row>
    <row r="28" spans="1:21" x14ac:dyDescent="0.35">
      <c r="A28" s="6">
        <v>23</v>
      </c>
      <c r="B28" s="30" t="s">
        <v>96</v>
      </c>
      <c r="C28" s="30" t="s">
        <v>97</v>
      </c>
      <c r="D28" s="35" t="s">
        <v>98</v>
      </c>
      <c r="E28" s="35">
        <v>53.06</v>
      </c>
      <c r="F28" s="35">
        <v>1</v>
      </c>
      <c r="G28" s="35">
        <v>1</v>
      </c>
      <c r="H28" s="35">
        <v>0</v>
      </c>
      <c r="I28" s="35">
        <v>59.04</v>
      </c>
      <c r="J28" s="35">
        <v>0</v>
      </c>
      <c r="K28" s="35">
        <v>1</v>
      </c>
      <c r="L28" s="35">
        <v>0</v>
      </c>
      <c r="M28" s="35">
        <f>Tabuľka1311[[#This Row],[Čas]]+Tabuľka1311[[#This Row],[Čas2]]</f>
        <v>112.1</v>
      </c>
      <c r="N28" s="35">
        <f>Tabuľka1311[[#This Row],[Č2]]+Tabuľka1311[[#This Row],[O2]]+Tabuľka1311[[#This Row],[P2]]+Tabuľka1311[[#This Row],[Č]]+Tabuľka1311[[#This Row],[O]]+Tabuľka1311[[#This Row],[P]]</f>
        <v>3</v>
      </c>
      <c r="O28" s="35"/>
      <c r="P28" s="35" t="s">
        <v>116</v>
      </c>
      <c r="Q28" s="3"/>
      <c r="R28" s="3"/>
      <c r="S28" s="3"/>
      <c r="T28" s="3"/>
      <c r="U28" s="3"/>
    </row>
    <row r="29" spans="1:21" x14ac:dyDescent="0.35">
      <c r="A29" s="6">
        <v>24</v>
      </c>
      <c r="B29" s="38" t="s">
        <v>125</v>
      </c>
      <c r="C29" s="38" t="s">
        <v>142</v>
      </c>
      <c r="D29" s="40" t="s">
        <v>143</v>
      </c>
      <c r="E29" s="6">
        <v>60.01</v>
      </c>
      <c r="F29" s="6">
        <v>3</v>
      </c>
      <c r="G29" s="6">
        <v>0</v>
      </c>
      <c r="H29" s="6">
        <v>0</v>
      </c>
      <c r="I29" s="6">
        <v>66.33</v>
      </c>
      <c r="J29" s="6">
        <v>0</v>
      </c>
      <c r="K29" s="6">
        <v>0</v>
      </c>
      <c r="L29" s="6">
        <v>0</v>
      </c>
      <c r="M29" s="6">
        <f>Tabuľka1311[[#This Row],[Čas]]+Tabuľka1311[[#This Row],[Čas2]]</f>
        <v>126.34</v>
      </c>
      <c r="N29" s="6">
        <f>Tabuľka1311[[#This Row],[Č2]]+Tabuľka1311[[#This Row],[O2]]+Tabuľka1311[[#This Row],[P2]]+Tabuľka1311[[#This Row],[Č]]+Tabuľka1311[[#This Row],[O]]+Tabuľka1311[[#This Row],[P]]</f>
        <v>3</v>
      </c>
      <c r="O29" s="6"/>
      <c r="P29" s="6" t="s">
        <v>161</v>
      </c>
      <c r="Q29" s="3"/>
      <c r="R29" s="3"/>
      <c r="S29" s="3"/>
      <c r="T29" s="3"/>
      <c r="U29" s="3"/>
    </row>
    <row r="30" spans="1:21" x14ac:dyDescent="0.35">
      <c r="A30" s="6">
        <v>25</v>
      </c>
      <c r="B30" s="30" t="s">
        <v>96</v>
      </c>
      <c r="C30" s="30" t="s">
        <v>109</v>
      </c>
      <c r="D30" s="35" t="s">
        <v>112</v>
      </c>
      <c r="E30" s="35">
        <v>40.1</v>
      </c>
      <c r="F30" s="35">
        <v>1</v>
      </c>
      <c r="G30" s="35">
        <v>0</v>
      </c>
      <c r="H30" s="35">
        <v>0</v>
      </c>
      <c r="I30" s="35">
        <v>58.23</v>
      </c>
      <c r="J30" s="35">
        <v>1</v>
      </c>
      <c r="K30" s="35">
        <v>2</v>
      </c>
      <c r="L30" s="35">
        <v>0</v>
      </c>
      <c r="M30" s="35">
        <f>Tabuľka1311[[#This Row],[Čas]]+Tabuľka1311[[#This Row],[Čas2]]</f>
        <v>98.33</v>
      </c>
      <c r="N30" s="35">
        <f>Tabuľka1311[[#This Row],[Č2]]+Tabuľka1311[[#This Row],[O2]]+Tabuľka1311[[#This Row],[P2]]+Tabuľka1311[[#This Row],[Č]]+Tabuľka1311[[#This Row],[O]]+Tabuľka1311[[#This Row],[P]]</f>
        <v>4</v>
      </c>
      <c r="O30" s="35"/>
      <c r="P30" s="35" t="s">
        <v>354</v>
      </c>
      <c r="Q30" s="3"/>
      <c r="R30" s="3"/>
      <c r="S30" s="3"/>
      <c r="T30" s="3"/>
      <c r="U30" s="3"/>
    </row>
    <row r="31" spans="1:21" x14ac:dyDescent="0.35">
      <c r="A31" s="6">
        <v>26</v>
      </c>
      <c r="B31" s="39" t="s">
        <v>96</v>
      </c>
      <c r="C31" s="39" t="s">
        <v>100</v>
      </c>
      <c r="D31" s="43" t="s">
        <v>101</v>
      </c>
      <c r="E31" s="6">
        <v>39.43</v>
      </c>
      <c r="F31" s="6">
        <v>1</v>
      </c>
      <c r="G31" s="6">
        <v>2</v>
      </c>
      <c r="H31" s="6">
        <v>0</v>
      </c>
      <c r="I31" s="6">
        <v>43.5</v>
      </c>
      <c r="J31" s="6">
        <v>0</v>
      </c>
      <c r="K31" s="6">
        <v>2</v>
      </c>
      <c r="L31" s="6">
        <v>0</v>
      </c>
      <c r="M31" s="6">
        <f>Tabuľka1311[[#This Row],[Čas]]+Tabuľka1311[[#This Row],[Čas2]]</f>
        <v>82.93</v>
      </c>
      <c r="N31" s="6">
        <f>Tabuľka1311[[#This Row],[Č2]]+Tabuľka1311[[#This Row],[O2]]+Tabuľka1311[[#This Row],[P2]]+Tabuľka1311[[#This Row],[Č]]+Tabuľka1311[[#This Row],[O]]+Tabuľka1311[[#This Row],[P]]</f>
        <v>5</v>
      </c>
      <c r="O31" s="6"/>
      <c r="P31" s="6" t="s">
        <v>119</v>
      </c>
      <c r="Q31" s="3"/>
      <c r="R31" s="3"/>
      <c r="S31" s="3"/>
      <c r="T31" s="3"/>
      <c r="U31" s="3"/>
    </row>
    <row r="32" spans="1:21" x14ac:dyDescent="0.35">
      <c r="A32" s="6">
        <v>27</v>
      </c>
      <c r="B32" s="30" t="s">
        <v>125</v>
      </c>
      <c r="C32" s="30" t="s">
        <v>150</v>
      </c>
      <c r="D32" s="35" t="s">
        <v>151</v>
      </c>
      <c r="E32" s="35">
        <v>53.94</v>
      </c>
      <c r="F32" s="35">
        <v>4</v>
      </c>
      <c r="G32" s="35">
        <v>0</v>
      </c>
      <c r="H32" s="35">
        <v>0</v>
      </c>
      <c r="I32" s="35">
        <v>32.020000000000003</v>
      </c>
      <c r="J32" s="35">
        <v>1</v>
      </c>
      <c r="K32" s="6">
        <v>0</v>
      </c>
      <c r="L32" s="35">
        <v>0</v>
      </c>
      <c r="M32" s="35">
        <f>Tabuľka1311[[#This Row],[Čas]]+Tabuľka1311[[#This Row],[Čas2]]</f>
        <v>85.960000000000008</v>
      </c>
      <c r="N32" s="35">
        <f>Tabuľka1311[[#This Row],[Č2]]+Tabuľka1311[[#This Row],[O2]]+Tabuľka1311[[#This Row],[P2]]+Tabuľka1311[[#This Row],[Č]]+Tabuľka1311[[#This Row],[O]]+Tabuľka1311[[#This Row],[P]]</f>
        <v>5</v>
      </c>
      <c r="O32" s="35"/>
      <c r="P32" s="35" t="s">
        <v>165</v>
      </c>
      <c r="Q32" s="3"/>
      <c r="R32" s="3"/>
      <c r="S32" s="3"/>
      <c r="T32" s="3"/>
      <c r="U32" s="3"/>
    </row>
    <row r="33" spans="1:21" x14ac:dyDescent="0.35">
      <c r="A33" s="6">
        <v>28</v>
      </c>
      <c r="B33" s="30" t="s">
        <v>168</v>
      </c>
      <c r="C33" s="30" t="s">
        <v>171</v>
      </c>
      <c r="D33" s="35" t="s">
        <v>174</v>
      </c>
      <c r="E33" s="35">
        <v>26.31</v>
      </c>
      <c r="F33" s="35">
        <v>6</v>
      </c>
      <c r="G33" s="35">
        <v>0</v>
      </c>
      <c r="H33" s="35">
        <v>0</v>
      </c>
      <c r="I33" s="35">
        <v>26.83</v>
      </c>
      <c r="J33" s="35">
        <v>0</v>
      </c>
      <c r="K33" s="35">
        <v>0</v>
      </c>
      <c r="L33" s="35">
        <v>0</v>
      </c>
      <c r="M33" s="35">
        <f>Tabuľka1311[[#This Row],[Čas]]+Tabuľka1311[[#This Row],[Čas2]]</f>
        <v>53.14</v>
      </c>
      <c r="N33" s="35">
        <f>Tabuľka1311[[#This Row],[Č2]]+Tabuľka1311[[#This Row],[O2]]+Tabuľka1311[[#This Row],[P2]]+Tabuľka1311[[#This Row],[Č]]+Tabuľka1311[[#This Row],[O]]+Tabuľka1311[[#This Row],[P]]</f>
        <v>6</v>
      </c>
      <c r="O33" s="35"/>
      <c r="P33" s="35" t="s">
        <v>352</v>
      </c>
      <c r="Q33" s="3"/>
      <c r="R33" s="3"/>
      <c r="S33" s="3"/>
      <c r="T33" s="3"/>
      <c r="U33" s="3"/>
    </row>
    <row r="34" spans="1:21" x14ac:dyDescent="0.35">
      <c r="A34" s="6">
        <v>29</v>
      </c>
      <c r="B34" s="30" t="s">
        <v>125</v>
      </c>
      <c r="C34" s="30" t="s">
        <v>138</v>
      </c>
      <c r="D34" s="35" t="s">
        <v>139</v>
      </c>
      <c r="E34" s="35">
        <v>39.25</v>
      </c>
      <c r="F34" s="35">
        <v>5</v>
      </c>
      <c r="G34" s="35">
        <v>0</v>
      </c>
      <c r="H34" s="35">
        <v>0</v>
      </c>
      <c r="I34" s="35">
        <v>74.66</v>
      </c>
      <c r="J34" s="35">
        <v>2</v>
      </c>
      <c r="K34" s="35">
        <v>2</v>
      </c>
      <c r="L34" s="35">
        <v>0</v>
      </c>
      <c r="M34" s="35">
        <f>Tabuľka1311[[#This Row],[Čas]]+Tabuľka1311[[#This Row],[Čas2]]</f>
        <v>113.91</v>
      </c>
      <c r="N34" s="35">
        <f>Tabuľka1311[[#This Row],[Č2]]+Tabuľka1311[[#This Row],[O2]]+Tabuľka1311[[#This Row],[P2]]+Tabuľka1311[[#This Row],[Č]]+Tabuľka1311[[#This Row],[O]]+Tabuľka1311[[#This Row],[P]]</f>
        <v>9</v>
      </c>
      <c r="O34" s="35"/>
      <c r="P34" s="35" t="s">
        <v>330</v>
      </c>
      <c r="Q34" s="3"/>
      <c r="R34" s="3"/>
      <c r="S34" s="3"/>
      <c r="T34" s="3"/>
      <c r="U34" s="3"/>
    </row>
    <row r="35" spans="1:21" x14ac:dyDescent="0.35">
      <c r="A35" s="6">
        <v>30</v>
      </c>
      <c r="B35" s="30" t="s">
        <v>254</v>
      </c>
      <c r="C35" s="44" t="s">
        <v>255</v>
      </c>
      <c r="D35" s="35" t="s">
        <v>285</v>
      </c>
      <c r="E35" s="35">
        <v>33.54</v>
      </c>
      <c r="F35" s="35">
        <v>1</v>
      </c>
      <c r="G35" s="35">
        <v>2</v>
      </c>
      <c r="H35" s="35">
        <v>0</v>
      </c>
      <c r="I35" s="35" t="s">
        <v>336</v>
      </c>
      <c r="J35" s="35">
        <v>999</v>
      </c>
      <c r="K35" s="35">
        <v>999</v>
      </c>
      <c r="L35" s="35">
        <v>999</v>
      </c>
      <c r="M35" s="35" t="e">
        <f>Tabuľka1311[[#This Row],[Čas]]+Tabuľka1311[[#This Row],[Čas2]]</f>
        <v>#VALUE!</v>
      </c>
      <c r="N35" s="35">
        <f>Tabuľka1311[[#This Row],[Č2]]+Tabuľka1311[[#This Row],[O2]]+Tabuľka1311[[#This Row],[P2]]+Tabuľka1311[[#This Row],[Č]]+Tabuľka1311[[#This Row],[O]]+Tabuľka1311[[#This Row],[P]]</f>
        <v>3000</v>
      </c>
      <c r="O35" s="35"/>
      <c r="P35" s="35">
        <v>4045</v>
      </c>
      <c r="Q35" s="3"/>
      <c r="R35" s="3"/>
      <c r="S35" s="3"/>
      <c r="T35" s="3"/>
      <c r="U35" s="3"/>
    </row>
    <row r="36" spans="1:21" x14ac:dyDescent="0.35">
      <c r="A36" s="6">
        <v>31</v>
      </c>
      <c r="B36" s="30" t="s">
        <v>306</v>
      </c>
      <c r="C36" s="44" t="s">
        <v>314</v>
      </c>
      <c r="D36" s="35" t="s">
        <v>315</v>
      </c>
      <c r="E36" s="35" t="s">
        <v>336</v>
      </c>
      <c r="F36" s="35">
        <v>999</v>
      </c>
      <c r="G36" s="35">
        <v>999</v>
      </c>
      <c r="H36" s="35">
        <v>999</v>
      </c>
      <c r="I36" s="35" t="s">
        <v>336</v>
      </c>
      <c r="J36" s="35">
        <v>999</v>
      </c>
      <c r="K36" s="35">
        <v>999</v>
      </c>
      <c r="L36" s="35">
        <v>999</v>
      </c>
      <c r="M36" s="35" t="e">
        <f>Tabuľka1311[[#This Row],[Čas]]+Tabuľka1311[[#This Row],[Čas2]]</f>
        <v>#VALUE!</v>
      </c>
      <c r="N36" s="35">
        <f>Tabuľka1311[[#This Row],[Č2]]+Tabuľka1311[[#This Row],[O2]]+Tabuľka1311[[#This Row],[P2]]+Tabuľka1311[[#This Row],[Č]]+Tabuľka1311[[#This Row],[O]]+Tabuľka1311[[#This Row],[P]]</f>
        <v>5994</v>
      </c>
      <c r="O36" s="35"/>
      <c r="P36" s="35">
        <v>3589</v>
      </c>
      <c r="Q36" s="3"/>
      <c r="R36" s="3"/>
      <c r="S36" s="3"/>
      <c r="T36" s="3"/>
      <c r="U36" s="3"/>
    </row>
    <row r="37" spans="1:21" ht="21" x14ac:dyDescent="0.5">
      <c r="A37" s="8"/>
      <c r="B37" s="1"/>
      <c r="C37" s="1"/>
      <c r="D37" s="10"/>
      <c r="E37" s="9"/>
      <c r="F37" s="9"/>
      <c r="G37" s="9"/>
      <c r="H37" s="9"/>
      <c r="I37" s="9"/>
      <c r="J37" s="9"/>
      <c r="K37" s="9"/>
      <c r="L37" s="9"/>
      <c r="M37" s="6"/>
      <c r="N37" s="9"/>
      <c r="O37" s="9"/>
      <c r="P37" s="3"/>
      <c r="Q37" s="3"/>
      <c r="R37" s="3"/>
      <c r="S37" s="3"/>
      <c r="T37" s="3"/>
      <c r="U37" s="3"/>
    </row>
    <row r="38" spans="1:21" ht="21" x14ac:dyDescent="0.5">
      <c r="A38" s="8"/>
      <c r="B38" s="1"/>
      <c r="C38" s="1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"/>
      <c r="Q38" s="3"/>
      <c r="R38" s="3"/>
      <c r="S38" s="3"/>
      <c r="T38" s="3"/>
      <c r="U38" s="3"/>
    </row>
    <row r="39" spans="1:21" x14ac:dyDescent="0.35">
      <c r="A39" s="5"/>
      <c r="B39" s="2"/>
      <c r="C39" s="2"/>
      <c r="E39" s="1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/>
      <c r="R39" s="3"/>
      <c r="S39" s="3"/>
      <c r="T39" s="3"/>
      <c r="U39" s="3"/>
    </row>
    <row r="40" spans="1:21" x14ac:dyDescent="0.35">
      <c r="A40" s="5"/>
      <c r="B40" s="2"/>
      <c r="C40" s="2"/>
      <c r="E40" s="1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35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35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35">
      <c r="A60" s="6"/>
      <c r="B60" s="3"/>
      <c r="C60" s="3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x14ac:dyDescent="0.35">
      <c r="A61" s="6"/>
      <c r="B61" s="3"/>
      <c r="C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3"/>
      <c r="Q61" s="3"/>
      <c r="R61" s="3"/>
      <c r="S61" s="3"/>
      <c r="T61" s="3"/>
      <c r="U61" s="3"/>
    </row>
    <row r="62" spans="1:21" ht="21" x14ac:dyDescent="0.5">
      <c r="A62" s="8"/>
      <c r="B62" s="1"/>
      <c r="C62" s="1"/>
      <c r="D62" s="10"/>
      <c r="E62" s="9"/>
      <c r="F62" s="9"/>
      <c r="G62" s="9"/>
      <c r="H62" s="9"/>
      <c r="I62" s="9"/>
      <c r="J62" s="9"/>
      <c r="K62" s="9"/>
      <c r="L62" s="9"/>
      <c r="M62" s="6"/>
      <c r="N62" s="9"/>
      <c r="O62" s="9"/>
      <c r="P62" s="3"/>
      <c r="Q62" s="3"/>
      <c r="R62" s="3"/>
      <c r="S62" s="3"/>
      <c r="T62" s="3"/>
      <c r="U62" s="3"/>
    </row>
    <row r="63" spans="1:21" ht="21" x14ac:dyDescent="0.5">
      <c r="A63" s="8"/>
      <c r="B63" s="1"/>
      <c r="C63" s="1"/>
      <c r="D63" s="10"/>
      <c r="E63" s="9"/>
      <c r="F63" s="9"/>
      <c r="G63" s="9"/>
      <c r="H63" s="9"/>
      <c r="I63" s="9"/>
      <c r="J63" s="9"/>
      <c r="K63" s="9"/>
      <c r="L63" s="9"/>
      <c r="M63" s="6"/>
      <c r="N63" s="9"/>
      <c r="O63" s="9"/>
      <c r="P63" s="3"/>
      <c r="Q63" s="3"/>
      <c r="R63" s="3"/>
      <c r="S63" s="3"/>
      <c r="T63" s="3"/>
      <c r="U63" s="3"/>
    </row>
    <row r="64" spans="1:21" ht="21" x14ac:dyDescent="0.5">
      <c r="A64" s="8"/>
      <c r="B64" s="1"/>
      <c r="C64" s="1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3"/>
      <c r="R64" s="3"/>
      <c r="S64" s="3"/>
      <c r="T64" s="3"/>
      <c r="U64" s="3"/>
    </row>
    <row r="65" spans="1:21" x14ac:dyDescent="0.35">
      <c r="A65" s="5"/>
      <c r="B65" s="2"/>
      <c r="C65" s="2"/>
      <c r="E65" s="1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/>
      <c r="R65" s="3"/>
      <c r="S65" s="3"/>
      <c r="T65" s="3"/>
      <c r="U65" s="3"/>
    </row>
    <row r="66" spans="1:21" x14ac:dyDescent="0.35">
      <c r="A66" s="5"/>
      <c r="B66" s="2"/>
      <c r="C66" s="2"/>
      <c r="E66" s="1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  <c r="U73" s="3"/>
    </row>
    <row r="74" spans="1:21" x14ac:dyDescent="0.35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35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35">
      <c r="A76" s="6"/>
      <c r="B76" s="3"/>
      <c r="C76" s="3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  <c r="U76" s="3"/>
    </row>
    <row r="77" spans="1:21" x14ac:dyDescent="0.35">
      <c r="A77" s="6"/>
      <c r="B77" s="3"/>
      <c r="C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3"/>
      <c r="Q77" s="3"/>
      <c r="R77" s="3"/>
      <c r="S77" s="3"/>
      <c r="T77" s="3"/>
      <c r="U77" s="3"/>
    </row>
    <row r="78" spans="1:21" ht="21" x14ac:dyDescent="0.5">
      <c r="A78" s="8"/>
      <c r="B78" s="1"/>
      <c r="C78" s="1"/>
      <c r="D78" s="10"/>
      <c r="E78" s="9"/>
      <c r="F78" s="9"/>
      <c r="G78" s="9"/>
      <c r="H78" s="9"/>
      <c r="I78" s="9"/>
      <c r="J78" s="9"/>
      <c r="K78" s="9"/>
      <c r="L78" s="9"/>
      <c r="M78" s="6"/>
      <c r="N78" s="9"/>
      <c r="O78" s="9"/>
      <c r="P78" s="3"/>
      <c r="Q78" s="3"/>
      <c r="R78" s="3"/>
      <c r="S78" s="3"/>
      <c r="T78" s="3"/>
      <c r="U78" s="3"/>
    </row>
    <row r="79" spans="1:21" ht="21" x14ac:dyDescent="0.5">
      <c r="A79" s="8"/>
      <c r="B79" s="1"/>
      <c r="C79" s="1"/>
      <c r="D79" s="10"/>
      <c r="E79" s="9"/>
      <c r="F79" s="9"/>
      <c r="G79" s="9"/>
      <c r="H79" s="9"/>
      <c r="I79" s="9"/>
      <c r="J79" s="9"/>
      <c r="K79" s="9"/>
      <c r="L79" s="9"/>
      <c r="M79" s="6"/>
      <c r="N79" s="9"/>
      <c r="O79" s="9"/>
      <c r="P79" s="3"/>
      <c r="Q79" s="3"/>
      <c r="R79" s="3"/>
      <c r="S79" s="3"/>
      <c r="T79" s="3"/>
      <c r="U79" s="3"/>
    </row>
    <row r="80" spans="1:21" ht="21" x14ac:dyDescent="0.5">
      <c r="A80" s="8"/>
      <c r="B80" s="1"/>
      <c r="C80" s="1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3"/>
      <c r="Q80" s="3"/>
      <c r="R80" s="3"/>
      <c r="S80" s="3"/>
      <c r="T80" s="3"/>
      <c r="U80" s="3"/>
    </row>
    <row r="81" spans="1:21" x14ac:dyDescent="0.35">
      <c r="A81" s="5"/>
      <c r="B81" s="2"/>
      <c r="C81" s="2"/>
      <c r="E81" s="1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"/>
      <c r="R81" s="3"/>
      <c r="S81" s="3"/>
      <c r="T81" s="3"/>
      <c r="U81" s="3"/>
    </row>
    <row r="82" spans="1:21" x14ac:dyDescent="0.35">
      <c r="A82" s="5"/>
      <c r="B82" s="2"/>
      <c r="C82" s="2"/>
      <c r="E82" s="10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  <c r="U89" s="3"/>
    </row>
    <row r="90" spans="1:21" x14ac:dyDescent="0.35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35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35">
      <c r="A92" s="6"/>
      <c r="B92" s="3"/>
      <c r="C92" s="3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  <c r="R92" s="3"/>
      <c r="S92" s="3"/>
      <c r="T92" s="3"/>
      <c r="U92" s="3"/>
    </row>
    <row r="93" spans="1:21" x14ac:dyDescent="0.35">
      <c r="A93" s="6"/>
      <c r="B93" s="3"/>
      <c r="C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3"/>
      <c r="Q93" s="3"/>
      <c r="R93" s="3"/>
      <c r="S93" s="3"/>
      <c r="T93" s="3"/>
      <c r="U93" s="3"/>
    </row>
    <row r="94" spans="1:21" ht="21" x14ac:dyDescent="0.5">
      <c r="A94" s="8"/>
      <c r="B94" s="1"/>
      <c r="C94" s="1"/>
      <c r="D94" s="10"/>
      <c r="E94" s="9"/>
      <c r="F94" s="9"/>
      <c r="G94" s="9"/>
      <c r="H94" s="9"/>
      <c r="I94" s="9"/>
      <c r="J94" s="9"/>
      <c r="K94" s="9"/>
      <c r="L94" s="9"/>
      <c r="M94" s="6"/>
      <c r="N94" s="9"/>
      <c r="O94" s="9"/>
      <c r="P94" s="3"/>
      <c r="Q94" s="3"/>
      <c r="R94" s="3"/>
      <c r="S94" s="3"/>
      <c r="T94" s="3"/>
      <c r="U94" s="3"/>
    </row>
    <row r="95" spans="1:21" ht="21" x14ac:dyDescent="0.5">
      <c r="A95" s="8"/>
      <c r="B95" s="1"/>
      <c r="C95" s="1"/>
      <c r="D95" s="10"/>
      <c r="E95" s="9"/>
      <c r="F95" s="9"/>
      <c r="G95" s="9"/>
      <c r="H95" s="9"/>
      <c r="I95" s="9"/>
      <c r="J95" s="9"/>
      <c r="K95" s="9"/>
      <c r="L95" s="9"/>
      <c r="M95" s="6"/>
      <c r="N95" s="9"/>
      <c r="O95" s="9"/>
      <c r="P95" s="3"/>
      <c r="Q95" s="3"/>
      <c r="R95" s="3"/>
      <c r="S95" s="3"/>
      <c r="T95" s="3"/>
      <c r="U95" s="3"/>
    </row>
    <row r="96" spans="1:21" ht="21" x14ac:dyDescent="0.5">
      <c r="A96" s="8"/>
      <c r="B96" s="1"/>
      <c r="C96" s="1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3"/>
      <c r="Q96" s="3"/>
      <c r="R96" s="3"/>
      <c r="S96" s="3"/>
      <c r="T96" s="3"/>
      <c r="U96" s="3"/>
    </row>
    <row r="97" spans="1:21" x14ac:dyDescent="0.35">
      <c r="A97" s="5"/>
      <c r="B97" s="2"/>
      <c r="C97" s="2"/>
      <c r="E97" s="1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3"/>
      <c r="R97" s="3"/>
      <c r="S97" s="3"/>
      <c r="T97" s="3"/>
      <c r="U97" s="3"/>
    </row>
    <row r="98" spans="1:21" x14ac:dyDescent="0.35">
      <c r="A98" s="5"/>
      <c r="B98" s="2"/>
      <c r="C98" s="2"/>
      <c r="E98" s="10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35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35">
      <c r="A346" s="6"/>
      <c r="B346" s="3"/>
      <c r="C346" s="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3"/>
      <c r="Q346" s="3"/>
      <c r="R346" s="3"/>
      <c r="S346" s="3"/>
      <c r="T346" s="3"/>
      <c r="U346" s="3"/>
    </row>
    <row r="347" spans="1:21" x14ac:dyDescent="0.35">
      <c r="A347" s="6"/>
      <c r="B347" s="3"/>
      <c r="C347" s="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3"/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58" fitToWidth="0" fitToHeight="0" orientation="landscape" r:id="rId1"/>
  <rowBreaks count="1" manualBreakCount="1">
    <brk id="60" max="11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8"/>
  <sheetViews>
    <sheetView view="pageBreakPreview" zoomScaleNormal="100" zoomScaleSheetLayoutView="100" workbookViewId="0">
      <selection activeCell="A7" sqref="A7:XFD7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41.6328125" bestFit="1" customWidth="1"/>
    <col min="4" max="4" width="12.36328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304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361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8" t="s">
        <v>9</v>
      </c>
      <c r="F4" s="59" t="s">
        <v>6</v>
      </c>
      <c r="G4" s="59"/>
      <c r="H4" s="60"/>
      <c r="I4" s="18" t="s">
        <v>10</v>
      </c>
      <c r="J4" s="59" t="s">
        <v>6</v>
      </c>
      <c r="K4" s="59"/>
      <c r="L4" s="60"/>
      <c r="M4" s="18" t="s">
        <v>38</v>
      </c>
      <c r="N4" s="20" t="s">
        <v>38</v>
      </c>
      <c r="O4" s="21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9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0" t="s">
        <v>254</v>
      </c>
      <c r="C6" s="44" t="s">
        <v>263</v>
      </c>
      <c r="D6" s="35" t="s">
        <v>283</v>
      </c>
      <c r="E6" s="35">
        <v>23.66</v>
      </c>
      <c r="F6" s="35">
        <v>0</v>
      </c>
      <c r="G6" s="35">
        <v>0</v>
      </c>
      <c r="H6" s="35">
        <v>0</v>
      </c>
      <c r="I6" s="35">
        <v>34.340000000000003</v>
      </c>
      <c r="J6" s="35">
        <v>0</v>
      </c>
      <c r="K6" s="35">
        <v>0</v>
      </c>
      <c r="L6" s="35">
        <v>0</v>
      </c>
      <c r="M6" s="6">
        <f>Tabuľka131112[[#This Row],[Čas]]+Tabuľka131112[[#This Row],[Čas2]]</f>
        <v>58</v>
      </c>
      <c r="N6" s="6">
        <f>Tabuľka131112[[#This Row],[P]]+Tabuľka131112[[#This Row],[O]]+Tabuľka131112[[#This Row],[Č]]+Tabuľka131112[[#This Row],[Č2]]+Tabuľka131112[[#This Row],[P2]]+Tabuľka131112[[#This Row],[O2]]+L6</f>
        <v>0</v>
      </c>
      <c r="O6" s="35">
        <v>5</v>
      </c>
      <c r="P6" s="35">
        <v>4125</v>
      </c>
      <c r="Q6" s="3"/>
      <c r="R6" s="3"/>
      <c r="S6" s="3"/>
      <c r="T6" s="3"/>
      <c r="U6" s="3"/>
    </row>
    <row r="7" spans="1:21" x14ac:dyDescent="0.35">
      <c r="A7" s="6">
        <v>2</v>
      </c>
      <c r="B7" s="38" t="s">
        <v>176</v>
      </c>
      <c r="C7" s="38" t="s">
        <v>189</v>
      </c>
      <c r="D7" s="40" t="s">
        <v>190</v>
      </c>
      <c r="E7" s="6">
        <v>34.340000000000003</v>
      </c>
      <c r="F7" s="6">
        <v>0</v>
      </c>
      <c r="G7" s="6">
        <v>0</v>
      </c>
      <c r="H7" s="6">
        <v>0</v>
      </c>
      <c r="I7" s="6">
        <v>29.77</v>
      </c>
      <c r="J7" s="6">
        <v>0</v>
      </c>
      <c r="K7" s="6">
        <v>0</v>
      </c>
      <c r="L7" s="6">
        <v>0</v>
      </c>
      <c r="M7" s="6">
        <f>Tabuľka131112[[#This Row],[Čas]]+Tabuľka131112[[#This Row],[Čas2]]</f>
        <v>64.11</v>
      </c>
      <c r="N7" s="6">
        <f>Tabuľka131112[[#This Row],[P]]+Tabuľka131112[[#This Row],[O]]+Tabuľka131112[[#This Row],[Č]]+Tabuľka131112[[#This Row],[Č2]]+Tabuľka131112[[#This Row],[P2]]+Tabuľka131112[[#This Row],[O2]]+L7</f>
        <v>0</v>
      </c>
      <c r="O7" s="6">
        <v>4</v>
      </c>
      <c r="P7" s="6" t="s">
        <v>203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254</v>
      </c>
      <c r="C8" s="44" t="s">
        <v>259</v>
      </c>
      <c r="D8" s="35" t="s">
        <v>280</v>
      </c>
      <c r="E8" s="35">
        <v>27.78</v>
      </c>
      <c r="F8" s="35">
        <v>0</v>
      </c>
      <c r="G8" s="35">
        <v>0</v>
      </c>
      <c r="H8" s="35">
        <v>0</v>
      </c>
      <c r="I8" s="35">
        <v>38.54</v>
      </c>
      <c r="J8" s="35">
        <v>0</v>
      </c>
      <c r="K8" s="35">
        <v>0</v>
      </c>
      <c r="L8" s="35">
        <v>0</v>
      </c>
      <c r="M8" s="6">
        <f>Tabuľka131112[[#This Row],[Čas]]+Tabuľka131112[[#This Row],[Čas2]]</f>
        <v>66.319999999999993</v>
      </c>
      <c r="N8" s="6">
        <f>Tabuľka131112[[#This Row],[P]]+Tabuľka131112[[#This Row],[O]]+Tabuľka131112[[#This Row],[Č]]+Tabuľka131112[[#This Row],[Č2]]+Tabuľka131112[[#This Row],[P2]]+Tabuľka131112[[#This Row],[O2]]+L8</f>
        <v>0</v>
      </c>
      <c r="O8" s="35">
        <v>3</v>
      </c>
      <c r="P8" s="35">
        <v>3979</v>
      </c>
      <c r="Q8" s="3"/>
      <c r="R8" s="3"/>
      <c r="S8" s="3"/>
      <c r="T8" s="3"/>
      <c r="U8" s="3"/>
    </row>
    <row r="9" spans="1:21" x14ac:dyDescent="0.35">
      <c r="A9" s="6">
        <v>4</v>
      </c>
      <c r="B9" s="32" t="s">
        <v>254</v>
      </c>
      <c r="C9" s="29" t="s">
        <v>258</v>
      </c>
      <c r="D9" s="37" t="s">
        <v>278</v>
      </c>
      <c r="E9" s="6">
        <v>32.75</v>
      </c>
      <c r="F9" s="6">
        <v>0</v>
      </c>
      <c r="G9" s="6">
        <v>0</v>
      </c>
      <c r="H9" s="6">
        <v>0</v>
      </c>
      <c r="I9" s="6">
        <v>37.24</v>
      </c>
      <c r="J9" s="6">
        <v>0</v>
      </c>
      <c r="K9" s="6">
        <v>0</v>
      </c>
      <c r="L9" s="6">
        <v>0</v>
      </c>
      <c r="M9" s="6">
        <f>Tabuľka131112[[#This Row],[Čas]]+Tabuľka131112[[#This Row],[Čas2]]</f>
        <v>69.990000000000009</v>
      </c>
      <c r="N9" s="6">
        <f>Tabuľka131112[[#This Row],[P]]+Tabuľka131112[[#This Row],[O]]+Tabuľka131112[[#This Row],[Č]]+Tabuľka131112[[#This Row],[Č2]]+Tabuľka131112[[#This Row],[P2]]+Tabuľka131112[[#This Row],[O2]]+L9</f>
        <v>0</v>
      </c>
      <c r="O9" s="6">
        <v>2</v>
      </c>
      <c r="P9" s="6">
        <v>3980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254</v>
      </c>
      <c r="C10" s="44" t="s">
        <v>281</v>
      </c>
      <c r="D10" s="35" t="s">
        <v>282</v>
      </c>
      <c r="E10" s="35">
        <v>25.03</v>
      </c>
      <c r="F10" s="35">
        <v>0</v>
      </c>
      <c r="G10" s="35">
        <v>0</v>
      </c>
      <c r="H10" s="35">
        <v>0</v>
      </c>
      <c r="I10" s="35">
        <v>28.11</v>
      </c>
      <c r="J10" s="35">
        <v>1</v>
      </c>
      <c r="K10" s="35">
        <v>0</v>
      </c>
      <c r="L10" s="35">
        <v>0</v>
      </c>
      <c r="M10" s="6">
        <f>Tabuľka131112[[#This Row],[Čas]]+Tabuľka131112[[#This Row],[Čas2]]</f>
        <v>53.14</v>
      </c>
      <c r="N10" s="6">
        <f>Tabuľka131112[[#This Row],[P]]+Tabuľka131112[[#This Row],[O]]+Tabuľka131112[[#This Row],[Č]]+Tabuľka131112[[#This Row],[Č2]]+Tabuľka131112[[#This Row],[P2]]+Tabuľka131112[[#This Row],[O2]]+L10</f>
        <v>1</v>
      </c>
      <c r="O10" s="35">
        <v>1</v>
      </c>
      <c r="P10" s="35">
        <v>3467</v>
      </c>
      <c r="Q10" s="3"/>
      <c r="R10" s="3"/>
      <c r="S10" s="3"/>
      <c r="T10" s="3"/>
      <c r="U10" s="3"/>
    </row>
    <row r="11" spans="1:21" x14ac:dyDescent="0.35">
      <c r="A11" s="6">
        <v>6</v>
      </c>
      <c r="B11" s="30" t="s">
        <v>254</v>
      </c>
      <c r="C11" s="44" t="s">
        <v>264</v>
      </c>
      <c r="D11" s="35" t="s">
        <v>279</v>
      </c>
      <c r="E11" s="35">
        <v>30.5</v>
      </c>
      <c r="F11" s="35">
        <v>1</v>
      </c>
      <c r="G11" s="35">
        <v>0</v>
      </c>
      <c r="H11" s="35">
        <v>0</v>
      </c>
      <c r="I11" s="35">
        <v>28.8</v>
      </c>
      <c r="J11" s="35">
        <v>0</v>
      </c>
      <c r="K11" s="35">
        <v>0</v>
      </c>
      <c r="L11" s="35">
        <v>0</v>
      </c>
      <c r="M11" s="6">
        <f>Tabuľka131112[[#This Row],[Čas]]+Tabuľka131112[[#This Row],[Čas2]]</f>
        <v>59.3</v>
      </c>
      <c r="N11" s="6">
        <f>Tabuľka131112[[#This Row],[P]]+Tabuľka131112[[#This Row],[O]]+Tabuľka131112[[#This Row],[Č]]+Tabuľka131112[[#This Row],[Č2]]+Tabuľka131112[[#This Row],[P2]]+Tabuľka131112[[#This Row],[O2]]+L11</f>
        <v>1</v>
      </c>
      <c r="O11" s="35"/>
      <c r="P11" s="35">
        <v>3770</v>
      </c>
      <c r="Q11" s="3"/>
      <c r="R11" s="3"/>
      <c r="S11" s="3"/>
      <c r="T11" s="3"/>
      <c r="U11" s="3"/>
    </row>
    <row r="12" spans="1:21" x14ac:dyDescent="0.35">
      <c r="A12" s="6">
        <v>7</v>
      </c>
      <c r="B12" s="32" t="s">
        <v>306</v>
      </c>
      <c r="C12" s="29" t="s">
        <v>310</v>
      </c>
      <c r="D12" s="37" t="s">
        <v>311</v>
      </c>
      <c r="E12" s="35">
        <v>33.4</v>
      </c>
      <c r="F12" s="35">
        <v>1</v>
      </c>
      <c r="G12" s="35">
        <v>0</v>
      </c>
      <c r="H12" s="35">
        <v>0</v>
      </c>
      <c r="I12" s="35">
        <v>27.99</v>
      </c>
      <c r="J12" s="35">
        <v>0</v>
      </c>
      <c r="K12" s="35">
        <v>0</v>
      </c>
      <c r="L12" s="35">
        <v>0</v>
      </c>
      <c r="M12" s="6">
        <f>Tabuľka131112[[#This Row],[Čas]]+Tabuľka131112[[#This Row],[Čas2]]</f>
        <v>61.39</v>
      </c>
      <c r="N12" s="6">
        <f>Tabuľka131112[[#This Row],[P]]+Tabuľka131112[[#This Row],[O]]+Tabuľka131112[[#This Row],[Č]]+Tabuľka131112[[#This Row],[Č2]]+Tabuľka131112[[#This Row],[P2]]+Tabuľka131112[[#This Row],[O2]]+L12</f>
        <v>1</v>
      </c>
      <c r="O12" s="35"/>
      <c r="P12" s="48">
        <v>3618</v>
      </c>
      <c r="Q12" s="3"/>
      <c r="R12" s="3"/>
      <c r="S12" s="3"/>
      <c r="T12" s="3"/>
      <c r="U12" s="3"/>
    </row>
    <row r="13" spans="1:21" x14ac:dyDescent="0.35">
      <c r="A13" s="6">
        <v>8</v>
      </c>
      <c r="B13" s="38" t="s">
        <v>96</v>
      </c>
      <c r="C13" s="38" t="s">
        <v>103</v>
      </c>
      <c r="D13" s="40" t="s">
        <v>104</v>
      </c>
      <c r="E13" s="6">
        <v>36.07</v>
      </c>
      <c r="F13" s="6">
        <v>0</v>
      </c>
      <c r="G13" s="6">
        <v>1</v>
      </c>
      <c r="H13" s="6">
        <v>0</v>
      </c>
      <c r="I13" s="6">
        <v>30.92</v>
      </c>
      <c r="J13" s="6">
        <v>0</v>
      </c>
      <c r="K13" s="6">
        <v>0</v>
      </c>
      <c r="L13" s="6">
        <v>0</v>
      </c>
      <c r="M13" s="6">
        <f>Tabuľka131112[[#This Row],[Čas]]+Tabuľka131112[[#This Row],[Čas2]]</f>
        <v>66.990000000000009</v>
      </c>
      <c r="N13" s="6">
        <f>Tabuľka131112[[#This Row],[P]]+Tabuľka131112[[#This Row],[O]]+Tabuľka131112[[#This Row],[Č]]+Tabuľka131112[[#This Row],[Č2]]+Tabuľka131112[[#This Row],[P2]]+Tabuľka131112[[#This Row],[O2]]+L13</f>
        <v>1</v>
      </c>
      <c r="O13" s="6"/>
      <c r="P13" s="6" t="s">
        <v>121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254</v>
      </c>
      <c r="C14" s="30" t="s">
        <v>291</v>
      </c>
      <c r="D14" s="35" t="s">
        <v>293</v>
      </c>
      <c r="E14" s="35">
        <v>36.25</v>
      </c>
      <c r="F14" s="35">
        <v>0</v>
      </c>
      <c r="G14" s="35">
        <v>0</v>
      </c>
      <c r="H14" s="35">
        <v>0</v>
      </c>
      <c r="I14" s="35">
        <v>31.35</v>
      </c>
      <c r="J14" s="35">
        <v>1</v>
      </c>
      <c r="K14" s="35">
        <v>0</v>
      </c>
      <c r="L14" s="35">
        <v>0</v>
      </c>
      <c r="M14" s="6">
        <f>Tabuľka131112[[#This Row],[Čas]]+Tabuľka131112[[#This Row],[Čas2]]</f>
        <v>67.599999999999994</v>
      </c>
      <c r="N14" s="6">
        <f>Tabuľka131112[[#This Row],[P]]+Tabuľka131112[[#This Row],[O]]+Tabuľka131112[[#This Row],[Č]]+Tabuľka131112[[#This Row],[Č2]]+Tabuľka131112[[#This Row],[P2]]+Tabuľka131112[[#This Row],[O2]]+L14</f>
        <v>1</v>
      </c>
      <c r="O14" s="35"/>
      <c r="P14" s="50">
        <v>4198</v>
      </c>
      <c r="Q14" s="3"/>
      <c r="R14" s="3"/>
      <c r="S14" s="3"/>
      <c r="T14" s="3"/>
      <c r="U14" s="3"/>
    </row>
    <row r="15" spans="1:21" x14ac:dyDescent="0.35">
      <c r="A15" s="6">
        <v>10</v>
      </c>
      <c r="B15" s="30" t="s">
        <v>61</v>
      </c>
      <c r="C15" s="30" t="s">
        <v>62</v>
      </c>
      <c r="D15" s="35" t="s">
        <v>63</v>
      </c>
      <c r="E15" s="35">
        <v>42.88</v>
      </c>
      <c r="F15" s="35">
        <v>0</v>
      </c>
      <c r="G15" s="35">
        <v>0</v>
      </c>
      <c r="H15" s="35">
        <v>0</v>
      </c>
      <c r="I15" s="35">
        <v>52.1</v>
      </c>
      <c r="J15" s="35">
        <v>1</v>
      </c>
      <c r="K15" s="35">
        <v>0</v>
      </c>
      <c r="L15" s="35">
        <v>0</v>
      </c>
      <c r="M15" s="6">
        <f>Tabuľka131112[[#This Row],[Čas]]+Tabuľka131112[[#This Row],[Čas2]]</f>
        <v>94.98</v>
      </c>
      <c r="N15" s="6">
        <f>Tabuľka131112[[#This Row],[P]]+Tabuľka131112[[#This Row],[O]]+Tabuľka131112[[#This Row],[Č]]+Tabuľka131112[[#This Row],[Č2]]+Tabuľka131112[[#This Row],[P2]]+Tabuľka131112[[#This Row],[O2]]+L15</f>
        <v>1</v>
      </c>
      <c r="O15" s="35"/>
      <c r="P15" s="35" t="s">
        <v>297</v>
      </c>
      <c r="Q15" s="3"/>
      <c r="R15" s="3"/>
      <c r="S15" s="3"/>
      <c r="T15" s="3"/>
      <c r="U15" s="3"/>
    </row>
    <row r="16" spans="1:21" x14ac:dyDescent="0.35">
      <c r="A16" s="6">
        <v>11</v>
      </c>
      <c r="B16" s="30" t="s">
        <v>207</v>
      </c>
      <c r="C16" s="30" t="s">
        <v>209</v>
      </c>
      <c r="D16" s="35" t="s">
        <v>213</v>
      </c>
      <c r="E16" s="35">
        <v>86</v>
      </c>
      <c r="F16" s="35">
        <v>0</v>
      </c>
      <c r="G16" s="35">
        <v>1</v>
      </c>
      <c r="H16" s="35">
        <v>0</v>
      </c>
      <c r="I16" s="35">
        <v>43.28</v>
      </c>
      <c r="J16" s="35">
        <v>0</v>
      </c>
      <c r="K16" s="35">
        <v>0</v>
      </c>
      <c r="L16" s="35">
        <v>0</v>
      </c>
      <c r="M16" s="6">
        <f>Tabuľka131112[[#This Row],[Čas]]+Tabuľka131112[[#This Row],[Čas2]]</f>
        <v>129.28</v>
      </c>
      <c r="N16" s="6">
        <f>Tabuľka131112[[#This Row],[P]]+Tabuľka131112[[#This Row],[O]]+Tabuľka131112[[#This Row],[Č]]+Tabuľka131112[[#This Row],[Č2]]+Tabuľka131112[[#This Row],[P2]]+Tabuľka131112[[#This Row],[O2]]+L16</f>
        <v>1</v>
      </c>
      <c r="O16" s="35"/>
      <c r="P16" s="35" t="s">
        <v>216</v>
      </c>
      <c r="Q16" s="3"/>
      <c r="R16" s="3"/>
      <c r="S16" s="3"/>
      <c r="T16" s="3"/>
      <c r="U16" s="3"/>
    </row>
    <row r="17" spans="1:21" x14ac:dyDescent="0.35">
      <c r="A17" s="6">
        <v>12</v>
      </c>
      <c r="B17" s="30" t="s">
        <v>79</v>
      </c>
      <c r="C17" s="30" t="s">
        <v>80</v>
      </c>
      <c r="D17" s="35" t="s">
        <v>81</v>
      </c>
      <c r="E17" s="35">
        <v>29.28</v>
      </c>
      <c r="F17" s="35">
        <v>0</v>
      </c>
      <c r="G17" s="35">
        <v>0</v>
      </c>
      <c r="H17" s="35">
        <v>0</v>
      </c>
      <c r="I17" s="35">
        <v>36.14</v>
      </c>
      <c r="J17" s="35">
        <v>2</v>
      </c>
      <c r="K17" s="35">
        <v>0</v>
      </c>
      <c r="L17" s="35">
        <v>0</v>
      </c>
      <c r="M17" s="6">
        <f>Tabuľka131112[[#This Row],[Čas]]+Tabuľka131112[[#This Row],[Čas2]]</f>
        <v>65.42</v>
      </c>
      <c r="N17" s="6">
        <f>Tabuľka131112[[#This Row],[P]]+Tabuľka131112[[#This Row],[O]]+Tabuľka131112[[#This Row],[Č]]+Tabuľka131112[[#This Row],[Č2]]+Tabuľka131112[[#This Row],[P2]]+Tabuľka131112[[#This Row],[O2]]+L17</f>
        <v>2</v>
      </c>
      <c r="O17" s="35"/>
      <c r="P17" s="35" t="s">
        <v>89</v>
      </c>
      <c r="Q17" s="3"/>
      <c r="R17" s="3"/>
      <c r="S17" s="3"/>
      <c r="T17" s="3"/>
      <c r="U17" s="3"/>
    </row>
    <row r="18" spans="1:21" x14ac:dyDescent="0.35">
      <c r="A18" s="6">
        <v>13</v>
      </c>
      <c r="B18" s="38" t="s">
        <v>125</v>
      </c>
      <c r="C18" s="38" t="s">
        <v>140</v>
      </c>
      <c r="D18" s="40" t="s">
        <v>141</v>
      </c>
      <c r="E18" s="6">
        <v>28.38</v>
      </c>
      <c r="F18" s="6">
        <v>2</v>
      </c>
      <c r="G18" s="6">
        <v>0</v>
      </c>
      <c r="H18" s="6">
        <v>0</v>
      </c>
      <c r="I18" s="6">
        <v>39.799999999999997</v>
      </c>
      <c r="J18" s="6">
        <v>0</v>
      </c>
      <c r="K18" s="6">
        <v>0</v>
      </c>
      <c r="L18" s="6">
        <v>0</v>
      </c>
      <c r="M18" s="6">
        <f>Tabuľka131112[[#This Row],[Čas]]+Tabuľka131112[[#This Row],[Čas2]]</f>
        <v>68.179999999999993</v>
      </c>
      <c r="N18" s="6">
        <f>Tabuľka131112[[#This Row],[P]]+Tabuľka131112[[#This Row],[O]]+Tabuľka131112[[#This Row],[Č]]+Tabuľka131112[[#This Row],[Č2]]+Tabuľka131112[[#This Row],[P2]]+Tabuľka131112[[#This Row],[O2]]+L18</f>
        <v>2</v>
      </c>
      <c r="O18" s="6"/>
      <c r="P18" s="6" t="s">
        <v>160</v>
      </c>
      <c r="Q18" s="3"/>
      <c r="R18" s="3"/>
      <c r="S18" s="3"/>
      <c r="T18" s="3"/>
      <c r="U18" s="3"/>
    </row>
    <row r="19" spans="1:21" x14ac:dyDescent="0.35">
      <c r="A19" s="6">
        <v>14</v>
      </c>
      <c r="B19" s="30" t="s">
        <v>125</v>
      </c>
      <c r="C19" s="30" t="s">
        <v>132</v>
      </c>
      <c r="D19" s="35" t="s">
        <v>133</v>
      </c>
      <c r="E19" s="35">
        <v>37.22</v>
      </c>
      <c r="F19" s="35">
        <v>0</v>
      </c>
      <c r="G19" s="35">
        <v>0</v>
      </c>
      <c r="H19" s="35">
        <v>0</v>
      </c>
      <c r="I19" s="35">
        <v>35.6</v>
      </c>
      <c r="J19" s="35">
        <v>2</v>
      </c>
      <c r="K19" s="35">
        <v>0</v>
      </c>
      <c r="L19" s="35">
        <v>0</v>
      </c>
      <c r="M19" s="6">
        <f>Tabuľka131112[[#This Row],[Čas]]+Tabuľka131112[[#This Row],[Čas2]]</f>
        <v>72.819999999999993</v>
      </c>
      <c r="N19" s="6">
        <f>Tabuľka131112[[#This Row],[P]]+Tabuľka131112[[#This Row],[O]]+Tabuľka131112[[#This Row],[Č]]+Tabuľka131112[[#This Row],[Č2]]+Tabuľka131112[[#This Row],[P2]]+Tabuľka131112[[#This Row],[O2]]+L19</f>
        <v>2</v>
      </c>
      <c r="O19" s="35"/>
      <c r="P19" s="35" t="s">
        <v>157</v>
      </c>
      <c r="Q19" s="3"/>
      <c r="R19" s="3"/>
      <c r="S19" s="3"/>
      <c r="T19" s="3"/>
      <c r="U19" s="3"/>
    </row>
    <row r="20" spans="1:21" x14ac:dyDescent="0.35">
      <c r="A20" s="6">
        <v>15</v>
      </c>
      <c r="B20" s="30" t="s">
        <v>125</v>
      </c>
      <c r="C20" s="30" t="s">
        <v>148</v>
      </c>
      <c r="D20" s="35" t="s">
        <v>149</v>
      </c>
      <c r="E20" s="35">
        <v>36.6</v>
      </c>
      <c r="F20" s="35">
        <v>0</v>
      </c>
      <c r="G20" s="35">
        <v>0</v>
      </c>
      <c r="H20" s="35">
        <v>0</v>
      </c>
      <c r="I20" s="35">
        <v>42.13</v>
      </c>
      <c r="J20" s="35">
        <v>1</v>
      </c>
      <c r="K20" s="35">
        <v>1</v>
      </c>
      <c r="L20" s="35">
        <v>0</v>
      </c>
      <c r="M20" s="6">
        <f>Tabuľka131112[[#This Row],[Čas]]+Tabuľka131112[[#This Row],[Čas2]]</f>
        <v>78.73</v>
      </c>
      <c r="N20" s="6">
        <f>Tabuľka131112[[#This Row],[P]]+Tabuľka131112[[#This Row],[O]]+Tabuľka131112[[#This Row],[Č]]+Tabuľka131112[[#This Row],[Č2]]+Tabuľka131112[[#This Row],[P2]]+Tabuľka131112[[#This Row],[O2]]+L20</f>
        <v>2</v>
      </c>
      <c r="O20" s="35"/>
      <c r="P20" s="35" t="s">
        <v>164</v>
      </c>
      <c r="Q20" s="3"/>
      <c r="R20" s="3"/>
      <c r="S20" s="3"/>
      <c r="T20" s="3"/>
      <c r="U20" s="3"/>
    </row>
    <row r="21" spans="1:21" x14ac:dyDescent="0.35">
      <c r="A21" s="6">
        <v>16</v>
      </c>
      <c r="B21" s="47" t="s">
        <v>306</v>
      </c>
      <c r="C21" s="47" t="s">
        <v>320</v>
      </c>
      <c r="D21" s="48" t="s">
        <v>321</v>
      </c>
      <c r="E21" s="35">
        <v>39.119999999999997</v>
      </c>
      <c r="F21" s="35">
        <v>0</v>
      </c>
      <c r="G21" s="35">
        <v>1</v>
      </c>
      <c r="H21" s="35">
        <v>0</v>
      </c>
      <c r="I21" s="35">
        <v>41.16</v>
      </c>
      <c r="J21" s="35">
        <v>1</v>
      </c>
      <c r="K21" s="35">
        <v>0</v>
      </c>
      <c r="L21" s="35">
        <v>0</v>
      </c>
      <c r="M21" s="6">
        <f>Tabuľka131112[[#This Row],[Čas]]+Tabuľka131112[[#This Row],[Čas2]]</f>
        <v>80.28</v>
      </c>
      <c r="N21" s="6">
        <f>Tabuľka131112[[#This Row],[P]]+Tabuľka131112[[#This Row],[O]]+Tabuľka131112[[#This Row],[Č]]+Tabuľka131112[[#This Row],[Č2]]+Tabuľka131112[[#This Row],[P2]]+Tabuľka131112[[#This Row],[O2]]+L21</f>
        <v>2</v>
      </c>
      <c r="O21" s="35"/>
      <c r="P21" s="48">
        <v>3881</v>
      </c>
      <c r="Q21" s="3"/>
      <c r="R21" s="3"/>
      <c r="S21" s="3"/>
      <c r="T21" s="3"/>
      <c r="U21" s="3"/>
    </row>
    <row r="22" spans="1:21" x14ac:dyDescent="0.35">
      <c r="A22" s="6">
        <v>17</v>
      </c>
      <c r="B22" s="30" t="s">
        <v>96</v>
      </c>
      <c r="C22" s="30" t="s">
        <v>298</v>
      </c>
      <c r="D22" s="35" t="s">
        <v>102</v>
      </c>
      <c r="E22" s="35">
        <v>46.15</v>
      </c>
      <c r="F22" s="35">
        <v>2</v>
      </c>
      <c r="G22" s="35">
        <v>0</v>
      </c>
      <c r="H22" s="35">
        <v>0</v>
      </c>
      <c r="I22" s="35">
        <v>42.07</v>
      </c>
      <c r="J22" s="35">
        <v>0</v>
      </c>
      <c r="K22" s="35">
        <v>0</v>
      </c>
      <c r="L22" s="35">
        <v>0</v>
      </c>
      <c r="M22" s="6">
        <f>Tabuľka131112[[#This Row],[Čas]]+Tabuľka131112[[#This Row],[Čas2]]</f>
        <v>88.22</v>
      </c>
      <c r="N22" s="6">
        <f>Tabuľka131112[[#This Row],[P]]+Tabuľka131112[[#This Row],[O]]+Tabuľka131112[[#This Row],[Č]]+Tabuľka131112[[#This Row],[Č2]]+Tabuľka131112[[#This Row],[P2]]+Tabuľka131112[[#This Row],[O2]]+L22</f>
        <v>2</v>
      </c>
      <c r="O22" s="35"/>
      <c r="P22" s="35" t="s">
        <v>120</v>
      </c>
      <c r="Q22" s="3"/>
      <c r="R22" s="3"/>
      <c r="S22" s="3"/>
      <c r="T22" s="3"/>
      <c r="U22" s="3"/>
    </row>
    <row r="23" spans="1:21" x14ac:dyDescent="0.35">
      <c r="A23" s="6">
        <v>18</v>
      </c>
      <c r="B23" s="38" t="s">
        <v>176</v>
      </c>
      <c r="C23" s="38" t="s">
        <v>177</v>
      </c>
      <c r="D23" s="40" t="s">
        <v>178</v>
      </c>
      <c r="E23" s="6">
        <v>19.72</v>
      </c>
      <c r="F23" s="6">
        <v>1</v>
      </c>
      <c r="G23" s="6">
        <v>0</v>
      </c>
      <c r="H23" s="6">
        <v>0</v>
      </c>
      <c r="I23" s="6">
        <v>29.28</v>
      </c>
      <c r="J23" s="6">
        <v>1</v>
      </c>
      <c r="K23" s="6">
        <v>1</v>
      </c>
      <c r="L23" s="6">
        <v>0</v>
      </c>
      <c r="M23" s="6">
        <f>Tabuľka131112[[#This Row],[Čas]]+Tabuľka131112[[#This Row],[Čas2]]</f>
        <v>49</v>
      </c>
      <c r="N23" s="6">
        <f>Tabuľka131112[[#This Row],[P]]+Tabuľka131112[[#This Row],[O]]+Tabuľka131112[[#This Row],[Č]]+Tabuľka131112[[#This Row],[Č2]]+Tabuľka131112[[#This Row],[P2]]+Tabuľka131112[[#This Row],[O2]]+L23</f>
        <v>3</v>
      </c>
      <c r="O23" s="6"/>
      <c r="P23" s="6" t="s">
        <v>197</v>
      </c>
      <c r="Q23" s="3"/>
      <c r="R23" s="3"/>
      <c r="S23" s="3"/>
      <c r="T23" s="3"/>
      <c r="U23" s="3"/>
    </row>
    <row r="24" spans="1:21" x14ac:dyDescent="0.35">
      <c r="A24" s="6">
        <v>19</v>
      </c>
      <c r="B24" s="30" t="s">
        <v>176</v>
      </c>
      <c r="C24" s="30" t="s">
        <v>179</v>
      </c>
      <c r="D24" s="35" t="s">
        <v>180</v>
      </c>
      <c r="E24" s="35">
        <v>25.87</v>
      </c>
      <c r="F24" s="35">
        <v>2</v>
      </c>
      <c r="G24" s="35">
        <v>0</v>
      </c>
      <c r="H24" s="35">
        <v>0</v>
      </c>
      <c r="I24" s="35">
        <v>30.28</v>
      </c>
      <c r="J24" s="35">
        <v>0</v>
      </c>
      <c r="K24" s="35">
        <v>1</v>
      </c>
      <c r="L24" s="35">
        <v>0</v>
      </c>
      <c r="M24" s="6">
        <f>Tabuľka131112[[#This Row],[Čas]]+Tabuľka131112[[#This Row],[Čas2]]</f>
        <v>56.150000000000006</v>
      </c>
      <c r="N24" s="6">
        <f>Tabuľka131112[[#This Row],[P]]+Tabuľka131112[[#This Row],[O]]+Tabuľka131112[[#This Row],[Č]]+Tabuľka131112[[#This Row],[Č2]]+Tabuľka131112[[#This Row],[P2]]+Tabuľka131112[[#This Row],[O2]]+L24</f>
        <v>3</v>
      </c>
      <c r="O24" s="35"/>
      <c r="P24" s="35" t="s">
        <v>198</v>
      </c>
      <c r="Q24" s="3"/>
      <c r="R24" s="3"/>
      <c r="S24" s="3"/>
      <c r="T24" s="3"/>
      <c r="U24" s="3"/>
    </row>
    <row r="25" spans="1:21" x14ac:dyDescent="0.35">
      <c r="A25" s="6">
        <v>20</v>
      </c>
      <c r="B25" s="30" t="s">
        <v>220</v>
      </c>
      <c r="C25" s="30" t="s">
        <v>175</v>
      </c>
      <c r="D25" s="35" t="s">
        <v>175</v>
      </c>
      <c r="E25" s="35">
        <v>42.63</v>
      </c>
      <c r="F25" s="35">
        <v>2</v>
      </c>
      <c r="G25" s="35">
        <v>0</v>
      </c>
      <c r="H25" s="35">
        <v>0</v>
      </c>
      <c r="I25" s="35">
        <v>44.86</v>
      </c>
      <c r="J25" s="35">
        <v>1</v>
      </c>
      <c r="K25" s="35">
        <v>0</v>
      </c>
      <c r="L25" s="35">
        <v>0</v>
      </c>
      <c r="M25" s="6">
        <f>Tabuľka131112[[#This Row],[Čas]]+Tabuľka131112[[#This Row],[Čas2]]</f>
        <v>87.490000000000009</v>
      </c>
      <c r="N25" s="6">
        <f>Tabuľka131112[[#This Row],[P]]+Tabuľka131112[[#This Row],[O]]+Tabuľka131112[[#This Row],[Č]]+Tabuľka131112[[#This Row],[Č2]]+Tabuľka131112[[#This Row],[P2]]+Tabuľka131112[[#This Row],[O2]]+L25</f>
        <v>3</v>
      </c>
      <c r="O25" s="35"/>
      <c r="P25" s="35" t="s">
        <v>225</v>
      </c>
      <c r="Q25" s="3"/>
      <c r="R25" s="3"/>
      <c r="S25" s="3"/>
      <c r="T25" s="3"/>
      <c r="U25" s="3"/>
    </row>
    <row r="26" spans="1:21" x14ac:dyDescent="0.35">
      <c r="A26" s="6">
        <v>21</v>
      </c>
      <c r="B26" s="30" t="s">
        <v>79</v>
      </c>
      <c r="C26" s="30" t="s">
        <v>86</v>
      </c>
      <c r="D26" s="35" t="s">
        <v>87</v>
      </c>
      <c r="E26" s="35">
        <v>46.75</v>
      </c>
      <c r="F26" s="35">
        <v>1</v>
      </c>
      <c r="G26" s="35">
        <v>0</v>
      </c>
      <c r="H26" s="35">
        <v>0</v>
      </c>
      <c r="I26" s="35">
        <v>52.23</v>
      </c>
      <c r="J26" s="35">
        <v>2</v>
      </c>
      <c r="K26" s="35">
        <v>0</v>
      </c>
      <c r="L26" s="35">
        <v>0</v>
      </c>
      <c r="M26" s="6">
        <f>Tabuľka131112[[#This Row],[Čas]]+Tabuľka131112[[#This Row],[Čas2]]</f>
        <v>98.97999999999999</v>
      </c>
      <c r="N26" s="6">
        <f>Tabuľka131112[[#This Row],[P]]+Tabuľka131112[[#This Row],[O]]+Tabuľka131112[[#This Row],[Č]]+Tabuľka131112[[#This Row],[Č2]]+Tabuľka131112[[#This Row],[P2]]+Tabuľka131112[[#This Row],[O2]]+L26</f>
        <v>3</v>
      </c>
      <c r="O26" s="35"/>
      <c r="P26" s="35" t="s">
        <v>92</v>
      </c>
      <c r="Q26" s="3"/>
      <c r="R26" s="3"/>
      <c r="S26" s="3"/>
      <c r="T26" s="3"/>
      <c r="U26" s="3"/>
    </row>
    <row r="27" spans="1:21" x14ac:dyDescent="0.35">
      <c r="A27" s="6">
        <v>22</v>
      </c>
      <c r="B27" s="32" t="s">
        <v>254</v>
      </c>
      <c r="C27" s="29" t="s">
        <v>257</v>
      </c>
      <c r="D27" s="37" t="s">
        <v>277</v>
      </c>
      <c r="E27" s="6">
        <v>29.22</v>
      </c>
      <c r="F27" s="6">
        <v>2</v>
      </c>
      <c r="G27" s="6">
        <v>0</v>
      </c>
      <c r="H27" s="6">
        <v>0</v>
      </c>
      <c r="I27" s="6">
        <v>31.6</v>
      </c>
      <c r="J27" s="6">
        <v>2</v>
      </c>
      <c r="K27" s="6">
        <v>0</v>
      </c>
      <c r="L27" s="6">
        <v>0</v>
      </c>
      <c r="M27" s="6">
        <f>Tabuľka131112[[#This Row],[Čas]]+Tabuľka131112[[#This Row],[Čas2]]</f>
        <v>60.82</v>
      </c>
      <c r="N27" s="6">
        <f>Tabuľka131112[[#This Row],[P]]+Tabuľka131112[[#This Row],[O]]+Tabuľka131112[[#This Row],[Č]]+Tabuľka131112[[#This Row],[Č2]]+Tabuľka131112[[#This Row],[P2]]+Tabuľka131112[[#This Row],[O2]]+L27</f>
        <v>4</v>
      </c>
      <c r="O27" s="6"/>
      <c r="P27" s="6">
        <v>3928</v>
      </c>
      <c r="Q27" s="3"/>
      <c r="R27" s="3"/>
      <c r="S27" s="3"/>
      <c r="T27" s="3"/>
      <c r="U27" s="3"/>
    </row>
    <row r="28" spans="1:21" x14ac:dyDescent="0.35">
      <c r="A28" s="6">
        <v>23</v>
      </c>
      <c r="B28" s="38" t="s">
        <v>125</v>
      </c>
      <c r="C28" s="38" t="s">
        <v>152</v>
      </c>
      <c r="D28" s="40" t="s">
        <v>153</v>
      </c>
      <c r="E28" s="6">
        <v>31.12</v>
      </c>
      <c r="F28" s="6">
        <v>2</v>
      </c>
      <c r="G28" s="6">
        <v>0</v>
      </c>
      <c r="H28" s="6">
        <v>0</v>
      </c>
      <c r="I28" s="6">
        <v>37.04</v>
      </c>
      <c r="J28" s="6">
        <v>3</v>
      </c>
      <c r="K28" s="6">
        <v>0</v>
      </c>
      <c r="L28" s="6">
        <v>0</v>
      </c>
      <c r="M28" s="6">
        <f>Tabuľka131112[[#This Row],[Čas]]+Tabuľka131112[[#This Row],[Čas2]]</f>
        <v>68.16</v>
      </c>
      <c r="N28" s="6">
        <f>Tabuľka131112[[#This Row],[P]]+Tabuľka131112[[#This Row],[O]]+Tabuľka131112[[#This Row],[Č]]+Tabuľka131112[[#This Row],[Č2]]+Tabuľka131112[[#This Row],[P2]]+Tabuľka131112[[#This Row],[O2]]+L28</f>
        <v>5</v>
      </c>
      <c r="O28" s="6"/>
      <c r="P28" s="6" t="s">
        <v>166</v>
      </c>
      <c r="Q28" s="3"/>
      <c r="R28" s="3"/>
      <c r="S28" s="3"/>
      <c r="T28" s="3"/>
      <c r="U28" s="3"/>
    </row>
    <row r="29" spans="1:21" x14ac:dyDescent="0.35">
      <c r="A29" s="6">
        <v>24</v>
      </c>
      <c r="B29" s="30" t="s">
        <v>176</v>
      </c>
      <c r="C29" s="30" t="s">
        <v>181</v>
      </c>
      <c r="D29" s="35" t="s">
        <v>182</v>
      </c>
      <c r="E29" s="35">
        <v>58.62</v>
      </c>
      <c r="F29" s="35">
        <v>1</v>
      </c>
      <c r="G29" s="35">
        <v>2</v>
      </c>
      <c r="H29" s="35">
        <v>0</v>
      </c>
      <c r="I29" s="35">
        <v>45.08</v>
      </c>
      <c r="J29" s="35">
        <v>1</v>
      </c>
      <c r="K29" s="35">
        <v>1</v>
      </c>
      <c r="L29" s="35">
        <v>0</v>
      </c>
      <c r="M29" s="6">
        <f>Tabuľka131112[[#This Row],[Čas]]+Tabuľka131112[[#This Row],[Čas2]]</f>
        <v>103.69999999999999</v>
      </c>
      <c r="N29" s="6">
        <f>Tabuľka131112[[#This Row],[P]]+Tabuľka131112[[#This Row],[O]]+Tabuľka131112[[#This Row],[Č]]+Tabuľka131112[[#This Row],[Č2]]+Tabuľka131112[[#This Row],[P2]]+Tabuľka131112[[#This Row],[O2]]+L29</f>
        <v>5</v>
      </c>
      <c r="O29" s="35"/>
      <c r="P29" s="35" t="s">
        <v>199</v>
      </c>
      <c r="Q29" s="3"/>
      <c r="R29" s="3"/>
      <c r="S29" s="3"/>
      <c r="T29" s="3"/>
      <c r="U29" s="3"/>
    </row>
    <row r="30" spans="1:21" x14ac:dyDescent="0.35">
      <c r="A30" s="6">
        <v>25</v>
      </c>
      <c r="B30" s="30" t="s">
        <v>125</v>
      </c>
      <c r="C30" s="30" t="s">
        <v>146</v>
      </c>
      <c r="D30" s="35" t="s">
        <v>147</v>
      </c>
      <c r="E30" s="35">
        <v>46.63</v>
      </c>
      <c r="F30" s="35">
        <v>3</v>
      </c>
      <c r="G30" s="35">
        <v>0</v>
      </c>
      <c r="H30" s="35">
        <v>0</v>
      </c>
      <c r="I30" s="35">
        <v>58.9</v>
      </c>
      <c r="J30" s="35">
        <v>2</v>
      </c>
      <c r="K30" s="35">
        <v>0</v>
      </c>
      <c r="L30" s="35">
        <v>0</v>
      </c>
      <c r="M30" s="6">
        <f>Tabuľka131112[[#This Row],[Čas]]+Tabuľka131112[[#This Row],[Čas2]]</f>
        <v>105.53</v>
      </c>
      <c r="N30" s="6">
        <f>Tabuľka131112[[#This Row],[P]]+Tabuľka131112[[#This Row],[O]]+Tabuľka131112[[#This Row],[Č]]+Tabuľka131112[[#This Row],[Č2]]+Tabuľka131112[[#This Row],[P2]]+Tabuľka131112[[#This Row],[O2]]+L30</f>
        <v>5</v>
      </c>
      <c r="O30" s="35"/>
      <c r="P30" s="35" t="s">
        <v>163</v>
      </c>
      <c r="Q30" s="3"/>
      <c r="R30" s="3"/>
      <c r="S30" s="3"/>
      <c r="T30" s="3"/>
      <c r="U30" s="3"/>
    </row>
    <row r="31" spans="1:21" x14ac:dyDescent="0.35">
      <c r="A31" s="6">
        <v>26</v>
      </c>
      <c r="B31" s="30" t="s">
        <v>220</v>
      </c>
      <c r="C31" s="30" t="s">
        <v>222</v>
      </c>
      <c r="D31" s="35" t="s">
        <v>242</v>
      </c>
      <c r="E31" s="35">
        <v>66.19</v>
      </c>
      <c r="F31" s="35">
        <v>2</v>
      </c>
      <c r="G31" s="35">
        <v>0</v>
      </c>
      <c r="H31" s="35">
        <v>0</v>
      </c>
      <c r="I31" s="35">
        <v>80.760000000000005</v>
      </c>
      <c r="J31" s="35">
        <v>5</v>
      </c>
      <c r="K31" s="35">
        <v>1</v>
      </c>
      <c r="L31" s="35">
        <v>0</v>
      </c>
      <c r="M31" s="6">
        <f>Tabuľka131112[[#This Row],[Čas]]+Tabuľka131112[[#This Row],[Čas2]]</f>
        <v>146.94999999999999</v>
      </c>
      <c r="N31" s="6">
        <f>Tabuľka131112[[#This Row],[P]]+Tabuľka131112[[#This Row],[O]]+Tabuľka131112[[#This Row],[Č]]+Tabuľka131112[[#This Row],[Č2]]+Tabuľka131112[[#This Row],[P2]]+Tabuľka131112[[#This Row],[O2]]+L31</f>
        <v>8</v>
      </c>
      <c r="O31" s="35"/>
      <c r="P31" s="35" t="s">
        <v>224</v>
      </c>
      <c r="Q31" s="3"/>
      <c r="R31" s="3"/>
      <c r="S31" s="3"/>
      <c r="T31" s="3"/>
      <c r="U31" s="3"/>
    </row>
    <row r="32" spans="1:21" x14ac:dyDescent="0.35">
      <c r="A32" s="6">
        <v>27</v>
      </c>
      <c r="B32" s="38" t="s">
        <v>79</v>
      </c>
      <c r="C32" s="38" t="s">
        <v>82</v>
      </c>
      <c r="D32" s="40" t="s">
        <v>83</v>
      </c>
      <c r="E32" s="6">
        <v>57.22</v>
      </c>
      <c r="F32" s="6">
        <v>2</v>
      </c>
      <c r="G32" s="6">
        <v>0</v>
      </c>
      <c r="H32" s="6">
        <v>0</v>
      </c>
      <c r="I32" s="6" t="s">
        <v>336</v>
      </c>
      <c r="J32" s="6">
        <v>999</v>
      </c>
      <c r="K32" s="6">
        <v>999</v>
      </c>
      <c r="L32" s="6">
        <v>999</v>
      </c>
      <c r="M32" s="6" t="e">
        <f>Tabuľka131112[[#This Row],[Čas]]+Tabuľka131112[[#This Row],[Čas2]]</f>
        <v>#VALUE!</v>
      </c>
      <c r="N32" s="6">
        <f>Tabuľka131112[[#This Row],[P]]+Tabuľka131112[[#This Row],[O]]+Tabuľka131112[[#This Row],[Č]]+Tabuľka131112[[#This Row],[Č2]]+Tabuľka131112[[#This Row],[P2]]+Tabuľka131112[[#This Row],[O2]]+L32</f>
        <v>3998</v>
      </c>
      <c r="O32" s="6"/>
      <c r="P32" s="6" t="s">
        <v>90</v>
      </c>
      <c r="Q32" s="3"/>
      <c r="R32" s="3"/>
      <c r="S32" s="3"/>
      <c r="T32" s="3"/>
      <c r="U32" s="3"/>
    </row>
    <row r="33" spans="1:21" x14ac:dyDescent="0.35">
      <c r="A33" s="6">
        <v>28</v>
      </c>
      <c r="B33" s="30" t="s">
        <v>125</v>
      </c>
      <c r="C33" s="30" t="s">
        <v>134</v>
      </c>
      <c r="D33" s="35" t="s">
        <v>135</v>
      </c>
      <c r="E33" s="35" t="s">
        <v>336</v>
      </c>
      <c r="F33" s="35">
        <v>999</v>
      </c>
      <c r="G33" s="35">
        <v>999</v>
      </c>
      <c r="H33" s="35">
        <v>999</v>
      </c>
      <c r="I33" s="35" t="s">
        <v>336</v>
      </c>
      <c r="J33" s="35">
        <v>999</v>
      </c>
      <c r="K33" s="35">
        <v>999</v>
      </c>
      <c r="L33" s="35">
        <v>999</v>
      </c>
      <c r="M33" s="6" t="e">
        <f>Tabuľka131112[[#This Row],[Čas]]+Tabuľka131112[[#This Row],[Čas2]]</f>
        <v>#VALUE!</v>
      </c>
      <c r="N33" s="6">
        <f>Tabuľka131112[[#This Row],[P]]+Tabuľka131112[[#This Row],[O]]+Tabuľka131112[[#This Row],[Č]]+Tabuľka131112[[#This Row],[Č2]]+Tabuľka131112[[#This Row],[P2]]+Tabuľka131112[[#This Row],[O2]]+L33</f>
        <v>6993</v>
      </c>
      <c r="O33" s="35"/>
      <c r="P33" s="35" t="s">
        <v>158</v>
      </c>
      <c r="Q33" s="3"/>
      <c r="R33" s="3"/>
      <c r="S33" s="3"/>
      <c r="T33" s="3"/>
      <c r="U33" s="3"/>
    </row>
    <row r="34" spans="1:21" x14ac:dyDescent="0.35">
      <c r="A34" s="6"/>
      <c r="B34" s="3"/>
      <c r="C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3"/>
      <c r="Q34" s="3"/>
      <c r="R34" s="3"/>
      <c r="S34" s="3"/>
      <c r="T34" s="3"/>
      <c r="U34" s="3"/>
    </row>
    <row r="35" spans="1:21" ht="21" x14ac:dyDescent="0.5">
      <c r="A35" s="8"/>
      <c r="B35" s="1"/>
      <c r="C35" s="1"/>
      <c r="D35" s="10"/>
      <c r="E35" s="9"/>
      <c r="F35" s="9"/>
      <c r="G35" s="9"/>
      <c r="H35" s="9"/>
      <c r="I35" s="9"/>
      <c r="J35" s="9"/>
      <c r="K35" s="9"/>
      <c r="L35" s="9"/>
      <c r="M35" s="6"/>
      <c r="N35" s="9"/>
      <c r="O35" s="9"/>
      <c r="P35" s="3"/>
      <c r="Q35" s="3"/>
      <c r="R35" s="3"/>
      <c r="S35" s="3"/>
      <c r="T35" s="3"/>
      <c r="U35" s="3"/>
    </row>
    <row r="36" spans="1:21" ht="21" x14ac:dyDescent="0.5">
      <c r="A36" s="8"/>
      <c r="B36" s="1"/>
      <c r="C36" s="1"/>
      <c r="D36" s="10"/>
      <c r="E36" s="9"/>
      <c r="F36" s="9"/>
      <c r="G36" s="9"/>
      <c r="H36" s="9"/>
      <c r="I36" s="9"/>
      <c r="J36" s="9"/>
      <c r="K36" s="9"/>
      <c r="L36" s="9"/>
      <c r="M36" s="6"/>
      <c r="N36" s="9"/>
      <c r="O36" s="9"/>
      <c r="P36" s="3"/>
      <c r="Q36" s="3"/>
      <c r="R36" s="3"/>
      <c r="S36" s="3"/>
      <c r="T36" s="3"/>
      <c r="U36" s="3"/>
    </row>
    <row r="37" spans="1:21" ht="21" x14ac:dyDescent="0.5">
      <c r="A37" s="8"/>
      <c r="B37" s="1"/>
      <c r="C37" s="1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3"/>
      <c r="Q37" s="3"/>
      <c r="R37" s="3"/>
      <c r="S37" s="3"/>
      <c r="T37" s="3"/>
      <c r="U37" s="3"/>
    </row>
    <row r="38" spans="1:21" x14ac:dyDescent="0.35">
      <c r="A38" s="5"/>
      <c r="B38" s="2"/>
      <c r="C38" s="2"/>
      <c r="E38" s="1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</row>
    <row r="39" spans="1:21" x14ac:dyDescent="0.35">
      <c r="A39" s="5"/>
      <c r="B39" s="2"/>
      <c r="C39" s="2"/>
      <c r="E39" s="1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/>
      <c r="R39" s="3"/>
      <c r="S39" s="3"/>
      <c r="T39" s="3"/>
      <c r="U39" s="3"/>
    </row>
    <row r="40" spans="1:21" x14ac:dyDescent="0.35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35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35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35">
      <c r="A60" s="6"/>
      <c r="B60" s="3"/>
      <c r="C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"/>
      <c r="Q60" s="3"/>
      <c r="R60" s="3"/>
      <c r="S60" s="3"/>
      <c r="T60" s="3"/>
      <c r="U60" s="3"/>
    </row>
    <row r="61" spans="1:21" ht="21" x14ac:dyDescent="0.5">
      <c r="A61" s="8"/>
      <c r="B61" s="1"/>
      <c r="C61" s="1"/>
      <c r="D61" s="10"/>
      <c r="E61" s="9"/>
      <c r="F61" s="9"/>
      <c r="G61" s="9"/>
      <c r="H61" s="9"/>
      <c r="I61" s="9"/>
      <c r="J61" s="9"/>
      <c r="K61" s="9"/>
      <c r="L61" s="9"/>
      <c r="M61" s="6"/>
      <c r="N61" s="9"/>
      <c r="O61" s="9"/>
      <c r="P61" s="3"/>
      <c r="Q61" s="3"/>
      <c r="R61" s="3"/>
      <c r="S61" s="3"/>
      <c r="T61" s="3"/>
      <c r="U61" s="3"/>
    </row>
    <row r="62" spans="1:21" ht="21" x14ac:dyDescent="0.5">
      <c r="A62" s="8"/>
      <c r="B62" s="1"/>
      <c r="C62" s="1"/>
      <c r="D62" s="10"/>
      <c r="E62" s="9"/>
      <c r="F62" s="9"/>
      <c r="G62" s="9"/>
      <c r="H62" s="9"/>
      <c r="I62" s="9"/>
      <c r="J62" s="9"/>
      <c r="K62" s="9"/>
      <c r="L62" s="9"/>
      <c r="M62" s="6"/>
      <c r="N62" s="9"/>
      <c r="O62" s="9"/>
      <c r="P62" s="3"/>
      <c r="Q62" s="3"/>
      <c r="R62" s="3"/>
      <c r="S62" s="3"/>
      <c r="T62" s="3"/>
      <c r="U62" s="3"/>
    </row>
    <row r="63" spans="1:21" ht="21" x14ac:dyDescent="0.5">
      <c r="A63" s="8"/>
      <c r="B63" s="1"/>
      <c r="C63" s="1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3"/>
      <c r="R63" s="3"/>
      <c r="S63" s="3"/>
      <c r="T63" s="3"/>
      <c r="U63" s="3"/>
    </row>
    <row r="64" spans="1:21" x14ac:dyDescent="0.35">
      <c r="A64" s="5"/>
      <c r="B64" s="2"/>
      <c r="C64" s="2"/>
      <c r="E64" s="1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/>
      <c r="R64" s="3"/>
      <c r="S64" s="3"/>
      <c r="T64" s="3"/>
      <c r="U64" s="3"/>
    </row>
    <row r="65" spans="1:21" x14ac:dyDescent="0.35">
      <c r="A65" s="5"/>
      <c r="B65" s="2"/>
      <c r="C65" s="2"/>
      <c r="E65" s="1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  <c r="U73" s="3"/>
    </row>
    <row r="74" spans="1:21" x14ac:dyDescent="0.35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35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35">
      <c r="A76" s="6"/>
      <c r="B76" s="3"/>
      <c r="C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3"/>
      <c r="Q76" s="3"/>
      <c r="R76" s="3"/>
      <c r="S76" s="3"/>
      <c r="T76" s="3"/>
      <c r="U76" s="3"/>
    </row>
    <row r="77" spans="1:21" ht="21" x14ac:dyDescent="0.5">
      <c r="A77" s="8"/>
      <c r="B77" s="1"/>
      <c r="C77" s="1"/>
      <c r="D77" s="10"/>
      <c r="E77" s="9"/>
      <c r="F77" s="9"/>
      <c r="G77" s="9"/>
      <c r="H77" s="9"/>
      <c r="I77" s="9"/>
      <c r="J77" s="9"/>
      <c r="K77" s="9"/>
      <c r="L77" s="9"/>
      <c r="M77" s="6"/>
      <c r="N77" s="9"/>
      <c r="O77" s="9"/>
      <c r="P77" s="3"/>
      <c r="Q77" s="3"/>
      <c r="R77" s="3"/>
      <c r="S77" s="3"/>
      <c r="T77" s="3"/>
      <c r="U77" s="3"/>
    </row>
    <row r="78" spans="1:21" ht="21" x14ac:dyDescent="0.5">
      <c r="A78" s="8"/>
      <c r="B78" s="1"/>
      <c r="C78" s="1"/>
      <c r="D78" s="10"/>
      <c r="E78" s="9"/>
      <c r="F78" s="9"/>
      <c r="G78" s="9"/>
      <c r="H78" s="9"/>
      <c r="I78" s="9"/>
      <c r="J78" s="9"/>
      <c r="K78" s="9"/>
      <c r="L78" s="9"/>
      <c r="M78" s="6"/>
      <c r="N78" s="9"/>
      <c r="O78" s="9"/>
      <c r="P78" s="3"/>
      <c r="Q78" s="3"/>
      <c r="R78" s="3"/>
      <c r="S78" s="3"/>
      <c r="T78" s="3"/>
      <c r="U78" s="3"/>
    </row>
    <row r="79" spans="1:21" ht="21" x14ac:dyDescent="0.5">
      <c r="A79" s="8"/>
      <c r="B79" s="1"/>
      <c r="C79" s="1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3"/>
      <c r="Q79" s="3"/>
      <c r="R79" s="3"/>
      <c r="S79" s="3"/>
      <c r="T79" s="3"/>
      <c r="U79" s="3"/>
    </row>
    <row r="80" spans="1:21" x14ac:dyDescent="0.35">
      <c r="A80" s="5"/>
      <c r="B80" s="2"/>
      <c r="C80" s="2"/>
      <c r="E80" s="1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/>
      <c r="R80" s="3"/>
      <c r="S80" s="3"/>
      <c r="T80" s="3"/>
      <c r="U80" s="3"/>
    </row>
    <row r="81" spans="1:21" x14ac:dyDescent="0.35">
      <c r="A81" s="5"/>
      <c r="B81" s="2"/>
      <c r="C81" s="2"/>
      <c r="E81" s="1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  <c r="U89" s="3"/>
    </row>
    <row r="90" spans="1:21" x14ac:dyDescent="0.35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35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35">
      <c r="A92" s="6"/>
      <c r="B92" s="3"/>
      <c r="C92" s="3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3"/>
      <c r="Q92" s="3"/>
      <c r="R92" s="3"/>
      <c r="S92" s="3"/>
      <c r="T92" s="3"/>
      <c r="U92" s="3"/>
    </row>
    <row r="93" spans="1:21" ht="21" x14ac:dyDescent="0.5">
      <c r="A93" s="8"/>
      <c r="B93" s="1"/>
      <c r="C93" s="1"/>
      <c r="D93" s="10"/>
      <c r="E93" s="9"/>
      <c r="F93" s="9"/>
      <c r="G93" s="9"/>
      <c r="H93" s="9"/>
      <c r="I93" s="9"/>
      <c r="J93" s="9"/>
      <c r="K93" s="9"/>
      <c r="L93" s="9"/>
      <c r="M93" s="6"/>
      <c r="N93" s="9"/>
      <c r="O93" s="9"/>
      <c r="P93" s="3"/>
      <c r="Q93" s="3"/>
      <c r="R93" s="3"/>
      <c r="S93" s="3"/>
      <c r="T93" s="3"/>
      <c r="U93" s="3"/>
    </row>
    <row r="94" spans="1:21" ht="21" x14ac:dyDescent="0.5">
      <c r="A94" s="8"/>
      <c r="B94" s="1"/>
      <c r="C94" s="1"/>
      <c r="D94" s="10"/>
      <c r="E94" s="9"/>
      <c r="F94" s="9"/>
      <c r="G94" s="9"/>
      <c r="H94" s="9"/>
      <c r="I94" s="9"/>
      <c r="J94" s="9"/>
      <c r="K94" s="9"/>
      <c r="L94" s="9"/>
      <c r="M94" s="6"/>
      <c r="N94" s="9"/>
      <c r="O94" s="9"/>
      <c r="P94" s="3"/>
      <c r="Q94" s="3"/>
      <c r="R94" s="3"/>
      <c r="S94" s="3"/>
      <c r="T94" s="3"/>
      <c r="U94" s="3"/>
    </row>
    <row r="95" spans="1:21" ht="21" x14ac:dyDescent="0.5">
      <c r="A95" s="8"/>
      <c r="B95" s="1"/>
      <c r="C95" s="1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3"/>
      <c r="Q95" s="3"/>
      <c r="R95" s="3"/>
      <c r="S95" s="3"/>
      <c r="T95" s="3"/>
      <c r="U95" s="3"/>
    </row>
    <row r="96" spans="1:21" x14ac:dyDescent="0.35">
      <c r="A96" s="5"/>
      <c r="B96" s="2"/>
      <c r="C96" s="2"/>
      <c r="E96" s="1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/>
      <c r="R96" s="3"/>
      <c r="S96" s="3"/>
      <c r="T96" s="3"/>
      <c r="U96" s="3"/>
    </row>
    <row r="97" spans="1:21" x14ac:dyDescent="0.35">
      <c r="A97" s="5"/>
      <c r="B97" s="2"/>
      <c r="C97" s="2"/>
      <c r="E97" s="1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35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35">
      <c r="A346" s="6"/>
      <c r="B346" s="3"/>
      <c r="C346" s="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3"/>
      <c r="Q346" s="3"/>
      <c r="R346" s="3"/>
      <c r="S346" s="3"/>
      <c r="T346" s="3"/>
      <c r="U346" s="3"/>
    </row>
    <row r="347" spans="1:21" x14ac:dyDescent="0.35"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9" max="11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48"/>
  <sheetViews>
    <sheetView view="pageBreakPreview" zoomScaleNormal="100" zoomScaleSheetLayoutView="100" workbookViewId="0">
      <selection activeCell="A6" sqref="A6:XFD6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32.81640625" bestFit="1" customWidth="1"/>
    <col min="4" max="4" width="12.36328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15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363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8" t="s">
        <v>9</v>
      </c>
      <c r="F4" s="59" t="s">
        <v>6</v>
      </c>
      <c r="G4" s="59"/>
      <c r="H4" s="60"/>
      <c r="I4" s="18" t="s">
        <v>10</v>
      </c>
      <c r="J4" s="59" t="s">
        <v>6</v>
      </c>
      <c r="K4" s="59"/>
      <c r="L4" s="60"/>
      <c r="M4" s="18" t="s">
        <v>38</v>
      </c>
      <c r="N4" s="20" t="s">
        <v>38</v>
      </c>
      <c r="O4" s="21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9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0" t="s">
        <v>176</v>
      </c>
      <c r="C6" s="30" t="s">
        <v>192</v>
      </c>
      <c r="D6" s="35" t="s">
        <v>193</v>
      </c>
      <c r="E6" s="35">
        <v>48.23</v>
      </c>
      <c r="F6" s="35">
        <v>2</v>
      </c>
      <c r="G6" s="35">
        <v>0</v>
      </c>
      <c r="H6" s="35">
        <v>0</v>
      </c>
      <c r="I6" s="35">
        <v>42.04</v>
      </c>
      <c r="J6" s="35">
        <v>0</v>
      </c>
      <c r="K6" s="35">
        <v>0</v>
      </c>
      <c r="L6" s="35">
        <v>0</v>
      </c>
      <c r="M6" s="35">
        <f>Tabuľka13111213[[#This Row],[Čas]]+Tabuľka13111213[[#This Row],[Čas2]]</f>
        <v>90.27</v>
      </c>
      <c r="N6" s="35">
        <f>Tabuľka13111213[[#This Row],[Č2]]+Tabuľka13111213[[#This Row],[O2]]+Tabuľka13111213[[#This Row],[P2]]+Tabuľka13111213[[#This Row],[Č]]+Tabuľka13111213[[#This Row],[O]]+Tabuľka13111213[[#This Row],[P]]</f>
        <v>2</v>
      </c>
      <c r="O6" s="35">
        <v>2</v>
      </c>
      <c r="P6" s="35" t="s">
        <v>205</v>
      </c>
      <c r="Q6" s="3"/>
      <c r="R6" s="3"/>
      <c r="S6" s="3"/>
      <c r="T6" s="3"/>
      <c r="U6" s="3"/>
    </row>
    <row r="7" spans="1:21" x14ac:dyDescent="0.35">
      <c r="A7" s="6">
        <v>2</v>
      </c>
      <c r="B7" s="30" t="s">
        <v>254</v>
      </c>
      <c r="C7" s="44" t="s">
        <v>287</v>
      </c>
      <c r="D7" s="35" t="s">
        <v>288</v>
      </c>
      <c r="E7" s="35">
        <v>78.45</v>
      </c>
      <c r="F7" s="35">
        <v>1</v>
      </c>
      <c r="G7" s="35">
        <v>0</v>
      </c>
      <c r="H7" s="35">
        <v>0</v>
      </c>
      <c r="I7" s="35">
        <v>70.13</v>
      </c>
      <c r="J7" s="35">
        <v>1</v>
      </c>
      <c r="K7" s="35">
        <v>0</v>
      </c>
      <c r="L7" s="35">
        <v>0</v>
      </c>
      <c r="M7" s="35">
        <f>Tabuľka13111213[[#This Row],[Čas]]+Tabuľka13111213[[#This Row],[Čas2]]</f>
        <v>148.57999999999998</v>
      </c>
      <c r="N7" s="35">
        <f>Tabuľka13111213[[#This Row],[Č2]]+Tabuľka13111213[[#This Row],[O2]]+Tabuľka13111213[[#This Row],[P2]]+Tabuľka13111213[[#This Row],[Č]]+Tabuľka13111213[[#This Row],[O]]+Tabuľka13111213[[#This Row],[P]]</f>
        <v>2</v>
      </c>
      <c r="O7" s="35">
        <v>1</v>
      </c>
      <c r="P7" s="35">
        <v>3988</v>
      </c>
      <c r="Q7" s="3"/>
      <c r="R7" s="3"/>
      <c r="S7" s="3"/>
      <c r="T7" s="3"/>
      <c r="U7" s="3"/>
    </row>
    <row r="8" spans="1:21" x14ac:dyDescent="0.35">
      <c r="A8" s="6">
        <v>3</v>
      </c>
      <c r="B8" s="30" t="s">
        <v>176</v>
      </c>
      <c r="C8" s="30" t="s">
        <v>185</v>
      </c>
      <c r="D8" s="35" t="s">
        <v>186</v>
      </c>
      <c r="E8" s="35">
        <v>54.03</v>
      </c>
      <c r="F8" s="35">
        <v>2</v>
      </c>
      <c r="G8" s="35">
        <v>1</v>
      </c>
      <c r="H8" s="35">
        <v>0</v>
      </c>
      <c r="I8" s="35">
        <v>33.08</v>
      </c>
      <c r="J8" s="35">
        <v>0</v>
      </c>
      <c r="K8" s="35">
        <v>0</v>
      </c>
      <c r="L8" s="35">
        <v>0</v>
      </c>
      <c r="M8" s="35">
        <f>Tabuľka13111213[[#This Row],[Čas]]+Tabuľka13111213[[#This Row],[Čas2]]</f>
        <v>87.11</v>
      </c>
      <c r="N8" s="35">
        <f>Tabuľka13111213[[#This Row],[Č2]]+Tabuľka13111213[[#This Row],[O2]]+Tabuľka13111213[[#This Row],[P2]]+Tabuľka13111213[[#This Row],[Č]]+Tabuľka13111213[[#This Row],[O]]+Tabuľka13111213[[#This Row],[P]]</f>
        <v>3</v>
      </c>
      <c r="O8" s="35"/>
      <c r="P8" s="35" t="s">
        <v>201</v>
      </c>
      <c r="Q8" s="3"/>
      <c r="R8" s="3"/>
      <c r="S8" s="3"/>
      <c r="T8" s="3"/>
      <c r="U8" s="3"/>
    </row>
    <row r="9" spans="1:21" x14ac:dyDescent="0.35">
      <c r="A9" s="6">
        <v>4</v>
      </c>
      <c r="B9" s="3" t="s">
        <v>176</v>
      </c>
      <c r="C9" s="3" t="s">
        <v>326</v>
      </c>
      <c r="D9" s="6" t="s">
        <v>327</v>
      </c>
      <c r="E9" s="6">
        <v>37.020000000000003</v>
      </c>
      <c r="F9" s="6">
        <v>1</v>
      </c>
      <c r="G9" s="6">
        <v>1</v>
      </c>
      <c r="H9" s="6">
        <v>0</v>
      </c>
      <c r="I9" s="6">
        <v>40</v>
      </c>
      <c r="J9" s="6">
        <v>1</v>
      </c>
      <c r="K9" s="6">
        <v>1</v>
      </c>
      <c r="L9" s="6">
        <v>0</v>
      </c>
      <c r="M9" s="6">
        <f>Tabuľka13111213[[#This Row],[Čas]]+Tabuľka13111213[[#This Row],[Čas2]]</f>
        <v>77.02000000000001</v>
      </c>
      <c r="N9" s="6">
        <f>Tabuľka13111213[[#This Row],[Č2]]+Tabuľka13111213[[#This Row],[O2]]+Tabuľka13111213[[#This Row],[P2]]+Tabuľka13111213[[#This Row],[Č]]+Tabuľka13111213[[#This Row],[O]]+Tabuľka13111213[[#This Row],[P]]</f>
        <v>4</v>
      </c>
      <c r="O9" s="6"/>
      <c r="P9" s="6" t="s">
        <v>328</v>
      </c>
      <c r="Q9" s="3"/>
      <c r="R9" s="3"/>
      <c r="S9" s="3"/>
      <c r="T9" s="3"/>
      <c r="U9" s="3"/>
    </row>
    <row r="10" spans="1:21" x14ac:dyDescent="0.35">
      <c r="A10" s="6">
        <v>5</v>
      </c>
      <c r="B10" s="30" t="s">
        <v>306</v>
      </c>
      <c r="C10" s="30" t="s">
        <v>316</v>
      </c>
      <c r="D10" s="35" t="s">
        <v>317</v>
      </c>
      <c r="E10" s="35">
        <v>98.19</v>
      </c>
      <c r="F10" s="35">
        <v>0</v>
      </c>
      <c r="G10" s="35">
        <v>1</v>
      </c>
      <c r="H10" s="35">
        <v>1</v>
      </c>
      <c r="I10" s="35">
        <v>81.03</v>
      </c>
      <c r="J10" s="35">
        <v>1</v>
      </c>
      <c r="K10" s="35">
        <v>1</v>
      </c>
      <c r="L10" s="35">
        <v>0</v>
      </c>
      <c r="M10" s="35">
        <f>Tabuľka13111213[[#This Row],[Čas]]+Tabuľka13111213[[#This Row],[Čas2]]</f>
        <v>179.22</v>
      </c>
      <c r="N10" s="35">
        <f>Tabuľka13111213[[#This Row],[Č2]]+Tabuľka13111213[[#This Row],[O2]]+Tabuľka13111213[[#This Row],[P2]]+Tabuľka13111213[[#This Row],[Č]]+Tabuľka13111213[[#This Row],[O]]+Tabuľka13111213[[#This Row],[P]]</f>
        <v>4</v>
      </c>
      <c r="O10" s="35"/>
      <c r="P10" s="35">
        <v>3590</v>
      </c>
      <c r="Q10" s="3"/>
      <c r="R10" s="3"/>
      <c r="S10" s="3"/>
      <c r="T10" s="3"/>
      <c r="U10" s="3"/>
    </row>
    <row r="11" spans="1:21" x14ac:dyDescent="0.35">
      <c r="A11" s="6">
        <v>6</v>
      </c>
      <c r="B11" s="30" t="s">
        <v>168</v>
      </c>
      <c r="C11" s="30" t="s">
        <v>302</v>
      </c>
      <c r="D11" s="35" t="s">
        <v>101</v>
      </c>
      <c r="E11" s="35">
        <v>57.87</v>
      </c>
      <c r="F11" s="35">
        <v>1</v>
      </c>
      <c r="G11" s="35">
        <v>1</v>
      </c>
      <c r="H11" s="35">
        <v>0</v>
      </c>
      <c r="I11" s="35">
        <v>35.35</v>
      </c>
      <c r="J11" s="35">
        <v>3</v>
      </c>
      <c r="K11" s="35">
        <v>0</v>
      </c>
      <c r="L11" s="35">
        <v>0</v>
      </c>
      <c r="M11" s="35">
        <f>Tabuľka13111213[[#This Row],[Čas]]+Tabuľka13111213[[#This Row],[Čas2]]</f>
        <v>93.22</v>
      </c>
      <c r="N11" s="35">
        <f>Tabuľka13111213[[#This Row],[Č2]]+Tabuľka13111213[[#This Row],[O2]]+Tabuľka13111213[[#This Row],[P2]]+Tabuľka13111213[[#This Row],[Č]]+Tabuľka13111213[[#This Row],[O]]+Tabuľka13111213[[#This Row],[P]]</f>
        <v>5</v>
      </c>
      <c r="O11" s="35"/>
      <c r="P11" s="35" t="s">
        <v>350</v>
      </c>
      <c r="Q11" s="3"/>
      <c r="R11" s="3"/>
      <c r="S11" s="3"/>
      <c r="T11" s="3"/>
      <c r="U11" s="3"/>
    </row>
    <row r="12" spans="1:21" x14ac:dyDescent="0.35">
      <c r="A12" s="6">
        <v>7</v>
      </c>
      <c r="B12" s="30" t="s">
        <v>61</v>
      </c>
      <c r="C12" s="30" t="s">
        <v>68</v>
      </c>
      <c r="D12" s="35" t="s">
        <v>69</v>
      </c>
      <c r="E12" s="35">
        <v>55.31</v>
      </c>
      <c r="F12" s="35">
        <v>3</v>
      </c>
      <c r="G12" s="35">
        <v>0</v>
      </c>
      <c r="H12" s="35">
        <v>0</v>
      </c>
      <c r="I12" s="35">
        <v>49.22</v>
      </c>
      <c r="J12" s="35">
        <v>2</v>
      </c>
      <c r="K12" s="35">
        <v>0</v>
      </c>
      <c r="L12" s="35">
        <v>0</v>
      </c>
      <c r="M12" s="35">
        <f>Tabuľka13111213[[#This Row],[Čas]]+Tabuľka13111213[[#This Row],[Čas2]]</f>
        <v>104.53</v>
      </c>
      <c r="N12" s="35">
        <f>Tabuľka13111213[[#This Row],[Č2]]+Tabuľka13111213[[#This Row],[O2]]+Tabuľka13111213[[#This Row],[P2]]+Tabuľka13111213[[#This Row],[Č]]+Tabuľka13111213[[#This Row],[O]]+Tabuľka13111213[[#This Row],[P]]</f>
        <v>5</v>
      </c>
      <c r="O12" s="35"/>
      <c r="P12" s="35" t="s">
        <v>300</v>
      </c>
      <c r="Q12" s="3"/>
      <c r="R12" s="3"/>
      <c r="S12" s="3"/>
      <c r="T12" s="3"/>
      <c r="U12" s="3"/>
    </row>
    <row r="13" spans="1:21" x14ac:dyDescent="0.35">
      <c r="A13" s="6">
        <v>8</v>
      </c>
      <c r="B13" s="30" t="s">
        <v>125</v>
      </c>
      <c r="C13" s="30" t="s">
        <v>144</v>
      </c>
      <c r="D13" s="35" t="s">
        <v>145</v>
      </c>
      <c r="E13" s="35">
        <v>57.61</v>
      </c>
      <c r="F13" s="35">
        <v>2</v>
      </c>
      <c r="G13" s="35">
        <v>0</v>
      </c>
      <c r="H13" s="35">
        <v>0</v>
      </c>
      <c r="I13" s="35">
        <v>57.87</v>
      </c>
      <c r="J13" s="35">
        <v>4</v>
      </c>
      <c r="K13" s="35">
        <v>0</v>
      </c>
      <c r="L13" s="35">
        <v>0</v>
      </c>
      <c r="M13" s="35">
        <f>Tabuľka13111213[[#This Row],[Čas]]+Tabuľka13111213[[#This Row],[Čas2]]</f>
        <v>115.47999999999999</v>
      </c>
      <c r="N13" s="35">
        <f>Tabuľka13111213[[#This Row],[Č2]]+Tabuľka13111213[[#This Row],[O2]]+Tabuľka13111213[[#This Row],[P2]]+Tabuľka13111213[[#This Row],[Č]]+Tabuľka13111213[[#This Row],[O]]+Tabuľka13111213[[#This Row],[P]]</f>
        <v>6</v>
      </c>
      <c r="O13" s="35"/>
      <c r="P13" s="35" t="s">
        <v>162</v>
      </c>
      <c r="Q13" s="3"/>
      <c r="R13" s="3"/>
      <c r="S13" s="3"/>
      <c r="T13" s="3"/>
      <c r="U13" s="3"/>
    </row>
    <row r="14" spans="1:21" x14ac:dyDescent="0.35">
      <c r="A14" s="6">
        <v>9</v>
      </c>
      <c r="B14" s="30" t="s">
        <v>176</v>
      </c>
      <c r="C14" s="30" t="s">
        <v>183</v>
      </c>
      <c r="D14" s="35" t="s">
        <v>184</v>
      </c>
      <c r="E14" s="6">
        <v>65.05</v>
      </c>
      <c r="F14" s="6">
        <v>3</v>
      </c>
      <c r="G14" s="6">
        <v>2</v>
      </c>
      <c r="H14" s="6">
        <v>0</v>
      </c>
      <c r="I14" s="6">
        <v>58.43</v>
      </c>
      <c r="J14" s="6">
        <v>1</v>
      </c>
      <c r="K14" s="6">
        <v>2</v>
      </c>
      <c r="L14" s="6">
        <v>0</v>
      </c>
      <c r="M14" s="6">
        <f>Tabuľka13111213[[#This Row],[Čas]]+Tabuľka13111213[[#This Row],[Čas2]]</f>
        <v>123.47999999999999</v>
      </c>
      <c r="N14" s="6">
        <f>Tabuľka13111213[[#This Row],[Č2]]+Tabuľka13111213[[#This Row],[O2]]+Tabuľka13111213[[#This Row],[P2]]+Tabuľka13111213[[#This Row],[Č]]+Tabuľka13111213[[#This Row],[O]]+Tabuľka13111213[[#This Row],[P]]</f>
        <v>8</v>
      </c>
      <c r="O14" s="6"/>
      <c r="P14" s="6" t="s">
        <v>200</v>
      </c>
      <c r="Q14" s="3"/>
      <c r="R14" s="3"/>
      <c r="S14" s="3"/>
      <c r="T14" s="3"/>
      <c r="U14" s="3"/>
    </row>
    <row r="15" spans="1:21" x14ac:dyDescent="0.35">
      <c r="A15" s="6">
        <v>10</v>
      </c>
      <c r="B15" s="30" t="s">
        <v>168</v>
      </c>
      <c r="C15" s="30" t="s">
        <v>169</v>
      </c>
      <c r="D15" s="35" t="s">
        <v>173</v>
      </c>
      <c r="E15" s="35">
        <v>65.37</v>
      </c>
      <c r="F15" s="35">
        <v>3</v>
      </c>
      <c r="G15" s="35">
        <v>1</v>
      </c>
      <c r="H15" s="35">
        <v>0</v>
      </c>
      <c r="I15" s="35">
        <v>66.02</v>
      </c>
      <c r="J15" s="35">
        <v>4</v>
      </c>
      <c r="K15" s="35">
        <v>1</v>
      </c>
      <c r="L15" s="35">
        <v>0</v>
      </c>
      <c r="M15" s="35">
        <f>Tabuľka13111213[[#This Row],[Čas]]+Tabuľka13111213[[#This Row],[Čas2]]</f>
        <v>131.38999999999999</v>
      </c>
      <c r="N15" s="35">
        <f>Tabuľka13111213[[#This Row],[Č2]]+Tabuľka13111213[[#This Row],[O2]]+Tabuľka13111213[[#This Row],[P2]]+Tabuľka13111213[[#This Row],[Č]]+Tabuľka13111213[[#This Row],[O]]+Tabuľka13111213[[#This Row],[P]]</f>
        <v>9</v>
      </c>
      <c r="O15" s="35"/>
      <c r="P15" s="35" t="s">
        <v>351</v>
      </c>
      <c r="Q15" s="3"/>
      <c r="R15" s="3"/>
      <c r="S15" s="3"/>
      <c r="T15" s="3"/>
      <c r="U15" s="3"/>
    </row>
    <row r="16" spans="1:21" x14ac:dyDescent="0.35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35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35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35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35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35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35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35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35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35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35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35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35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35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35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35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</row>
    <row r="32" spans="1:21" ht="21" x14ac:dyDescent="0.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3"/>
      <c r="Q32" s="3"/>
      <c r="R32" s="3"/>
      <c r="S32" s="3"/>
      <c r="T32" s="3"/>
      <c r="U32" s="3"/>
    </row>
    <row r="33" spans="1:21" ht="21" x14ac:dyDescent="0.5">
      <c r="A33" s="8"/>
      <c r="B33" s="1"/>
      <c r="C33" s="1"/>
      <c r="D33" s="10"/>
      <c r="E33" s="9"/>
      <c r="F33" s="9"/>
      <c r="G33" s="9"/>
      <c r="H33" s="9"/>
      <c r="I33" s="9"/>
      <c r="J33" s="9"/>
      <c r="K33" s="9"/>
      <c r="L33" s="9"/>
      <c r="M33" s="6"/>
      <c r="N33" s="9"/>
      <c r="O33" s="9"/>
      <c r="P33" s="3"/>
      <c r="Q33" s="3"/>
      <c r="R33" s="3"/>
      <c r="S33" s="3"/>
      <c r="T33" s="3"/>
      <c r="U33" s="3"/>
    </row>
    <row r="34" spans="1:21" ht="21" x14ac:dyDescent="0.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  <c r="Q34" s="3"/>
      <c r="R34" s="3"/>
      <c r="S34" s="3"/>
      <c r="T34" s="3"/>
      <c r="U34" s="3"/>
    </row>
    <row r="35" spans="1:21" x14ac:dyDescent="0.35">
      <c r="A35" s="5"/>
      <c r="B35" s="2"/>
      <c r="C35" s="2"/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</row>
    <row r="36" spans="1:21" x14ac:dyDescent="0.35">
      <c r="A36" s="5"/>
      <c r="B36" s="2"/>
      <c r="C36" s="2"/>
      <c r="E36" s="1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</row>
    <row r="37" spans="1:21" x14ac:dyDescent="0.35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35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35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35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</row>
    <row r="58" spans="1:21" ht="21" x14ac:dyDescent="0.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6"/>
      <c r="N58" s="9"/>
      <c r="O58" s="9"/>
      <c r="P58" s="3"/>
      <c r="Q58" s="3"/>
      <c r="R58" s="3"/>
      <c r="S58" s="3"/>
      <c r="T58" s="3"/>
      <c r="U58" s="3"/>
    </row>
    <row r="59" spans="1:21" ht="21" x14ac:dyDescent="0.5">
      <c r="A59" s="8"/>
      <c r="B59" s="1"/>
      <c r="C59" s="1"/>
      <c r="D59" s="10"/>
      <c r="E59" s="9"/>
      <c r="F59" s="9"/>
      <c r="G59" s="9"/>
      <c r="H59" s="9"/>
      <c r="I59" s="9"/>
      <c r="J59" s="9"/>
      <c r="K59" s="9"/>
      <c r="L59" s="9"/>
      <c r="M59" s="6"/>
      <c r="N59" s="9"/>
      <c r="O59" s="9"/>
      <c r="P59" s="3"/>
      <c r="Q59" s="3"/>
      <c r="R59" s="3"/>
      <c r="S59" s="3"/>
      <c r="T59" s="3"/>
      <c r="U59" s="3"/>
    </row>
    <row r="60" spans="1:21" ht="21" x14ac:dyDescent="0.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</row>
    <row r="61" spans="1:21" x14ac:dyDescent="0.35">
      <c r="A61" s="5"/>
      <c r="B61" s="2"/>
      <c r="C61" s="2"/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</row>
    <row r="62" spans="1:21" x14ac:dyDescent="0.35">
      <c r="A62" s="5"/>
      <c r="B62" s="2"/>
      <c r="C62" s="2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</row>
    <row r="63" spans="1:21" x14ac:dyDescent="0.35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35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35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</row>
    <row r="74" spans="1:21" ht="21" x14ac:dyDescent="0.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6"/>
      <c r="N74" s="9"/>
      <c r="O74" s="9"/>
      <c r="P74" s="3"/>
      <c r="Q74" s="3"/>
      <c r="R74" s="3"/>
      <c r="S74" s="3"/>
      <c r="T74" s="3"/>
      <c r="U74" s="3"/>
    </row>
    <row r="75" spans="1:21" ht="21" x14ac:dyDescent="0.5">
      <c r="A75" s="8"/>
      <c r="B75" s="1"/>
      <c r="C75" s="1"/>
      <c r="D75" s="10"/>
      <c r="E75" s="9"/>
      <c r="F75" s="9"/>
      <c r="G75" s="9"/>
      <c r="H75" s="9"/>
      <c r="I75" s="9"/>
      <c r="J75" s="9"/>
      <c r="K75" s="9"/>
      <c r="L75" s="9"/>
      <c r="M75" s="6"/>
      <c r="N75" s="9"/>
      <c r="O75" s="9"/>
      <c r="P75" s="3"/>
      <c r="Q75" s="3"/>
      <c r="R75" s="3"/>
      <c r="S75" s="3"/>
      <c r="T75" s="3"/>
      <c r="U75" s="3"/>
    </row>
    <row r="76" spans="1:21" ht="21" x14ac:dyDescent="0.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3"/>
      <c r="Q76" s="3"/>
      <c r="R76" s="3"/>
      <c r="S76" s="3"/>
      <c r="T76" s="3"/>
      <c r="U76" s="3"/>
    </row>
    <row r="77" spans="1:21" x14ac:dyDescent="0.35">
      <c r="A77" s="5"/>
      <c r="B77" s="2"/>
      <c r="C77" s="2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/>
      <c r="R77" s="3"/>
      <c r="S77" s="3"/>
      <c r="T77" s="3"/>
      <c r="U77" s="3"/>
    </row>
    <row r="78" spans="1:21" x14ac:dyDescent="0.35">
      <c r="A78" s="5"/>
      <c r="B78" s="2"/>
      <c r="C78" s="2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/>
      <c r="R78" s="3"/>
      <c r="S78" s="3"/>
      <c r="T78" s="3"/>
      <c r="U78" s="3"/>
    </row>
    <row r="79" spans="1:21" x14ac:dyDescent="0.35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35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35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</row>
    <row r="90" spans="1:21" ht="21" x14ac:dyDescent="0.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6"/>
      <c r="N90" s="9"/>
      <c r="O90" s="9"/>
      <c r="P90" s="3"/>
      <c r="Q90" s="3"/>
      <c r="R90" s="3"/>
      <c r="S90" s="3"/>
      <c r="T90" s="3"/>
      <c r="U90" s="3"/>
    </row>
    <row r="91" spans="1:21" ht="21" x14ac:dyDescent="0.5">
      <c r="A91" s="8"/>
      <c r="B91" s="1"/>
      <c r="C91" s="1"/>
      <c r="D91" s="10"/>
      <c r="E91" s="9"/>
      <c r="F91" s="9"/>
      <c r="G91" s="9"/>
      <c r="H91" s="9"/>
      <c r="I91" s="9"/>
      <c r="J91" s="9"/>
      <c r="K91" s="9"/>
      <c r="L91" s="9"/>
      <c r="M91" s="6"/>
      <c r="N91" s="9"/>
      <c r="O91" s="9"/>
      <c r="P91" s="3"/>
      <c r="Q91" s="3"/>
      <c r="R91" s="3"/>
      <c r="S91" s="3"/>
      <c r="T91" s="3"/>
      <c r="U91" s="3"/>
    </row>
    <row r="92" spans="1:21" ht="21" x14ac:dyDescent="0.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3"/>
      <c r="Q92" s="3"/>
      <c r="R92" s="3"/>
      <c r="S92" s="3"/>
      <c r="T92" s="3"/>
      <c r="U92" s="3"/>
    </row>
    <row r="93" spans="1:21" x14ac:dyDescent="0.35">
      <c r="A93" s="5"/>
      <c r="B93" s="2"/>
      <c r="C93" s="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</row>
    <row r="94" spans="1:21" x14ac:dyDescent="0.35">
      <c r="A94" s="5"/>
      <c r="B94" s="2"/>
      <c r="C94" s="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3"/>
      <c r="S94" s="3"/>
      <c r="T94" s="3"/>
      <c r="U94" s="3"/>
    </row>
    <row r="95" spans="1:21" x14ac:dyDescent="0.35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35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35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Q344" s="3"/>
      <c r="R344" s="3"/>
      <c r="S344" s="3"/>
      <c r="T344" s="3"/>
      <c r="U344" s="3"/>
    </row>
    <row r="345" spans="1:21" x14ac:dyDescent="0.35">
      <c r="Q345" s="3"/>
      <c r="R345" s="3"/>
      <c r="S345" s="3"/>
      <c r="T345" s="3"/>
      <c r="U345" s="3"/>
    </row>
    <row r="346" spans="1:21" x14ac:dyDescent="0.35">
      <c r="Q346" s="3"/>
      <c r="R346" s="3"/>
      <c r="S346" s="3"/>
      <c r="T346" s="3"/>
      <c r="U346" s="3"/>
    </row>
    <row r="347" spans="1:21" x14ac:dyDescent="0.35"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6" max="11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48"/>
  <sheetViews>
    <sheetView view="pageBreakPreview" zoomScale="120" zoomScaleNormal="100" zoomScaleSheetLayoutView="120" workbookViewId="0">
      <selection activeCell="C22" sqref="C22"/>
    </sheetView>
  </sheetViews>
  <sheetFormatPr defaultColWidth="8.81640625" defaultRowHeight="15.5" x14ac:dyDescent="0.35"/>
  <cols>
    <col min="1" max="1" width="11.453125" style="7" customWidth="1"/>
    <col min="2" max="2" width="28.81640625" customWidth="1"/>
    <col min="3" max="3" width="31.81640625" bestFit="1" customWidth="1"/>
    <col min="4" max="4" width="12.36328125" style="11" bestFit="1" customWidth="1"/>
    <col min="5" max="5" width="8.6328125" style="7"/>
    <col min="6" max="6" width="8.81640625" style="7" customWidth="1"/>
    <col min="7" max="8" width="8.6328125" style="7"/>
    <col min="9" max="11" width="9.453125" style="7" customWidth="1"/>
    <col min="12" max="12" width="8.6328125" style="7"/>
    <col min="13" max="13" width="9.453125" style="7" customWidth="1"/>
    <col min="14" max="14" width="8.6328125" style="7"/>
    <col min="15" max="15" width="13.6328125" style="7" bestFit="1" customWidth="1"/>
    <col min="16" max="16" width="13.6328125" bestFit="1" customWidth="1"/>
  </cols>
  <sheetData>
    <row r="1" spans="1:21" ht="21" x14ac:dyDescent="0.5">
      <c r="A1" s="4" t="s">
        <v>37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5">
      <c r="A2" s="4" t="s">
        <v>357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5">
      <c r="A3" s="4" t="s">
        <v>362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35">
      <c r="A4" s="5"/>
      <c r="B4" s="2"/>
      <c r="C4" s="2"/>
      <c r="E4" s="18" t="s">
        <v>9</v>
      </c>
      <c r="F4" s="59" t="s">
        <v>6</v>
      </c>
      <c r="G4" s="59"/>
      <c r="H4" s="60"/>
      <c r="I4" s="18" t="s">
        <v>10</v>
      </c>
      <c r="J4" s="59" t="s">
        <v>6</v>
      </c>
      <c r="K4" s="59"/>
      <c r="L4" s="60"/>
      <c r="M4" s="18" t="s">
        <v>38</v>
      </c>
      <c r="N4" s="20" t="s">
        <v>38</v>
      </c>
      <c r="O4" s="21" t="s">
        <v>13</v>
      </c>
      <c r="P4" s="5"/>
      <c r="Q4" s="2"/>
      <c r="R4" s="3"/>
      <c r="S4" s="3"/>
      <c r="T4" s="3"/>
      <c r="U4" s="3"/>
    </row>
    <row r="5" spans="1:21" x14ac:dyDescent="0.35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9" t="s">
        <v>7</v>
      </c>
      <c r="P5" s="5" t="s">
        <v>8</v>
      </c>
      <c r="Q5" s="2"/>
      <c r="R5" s="3"/>
      <c r="S5" s="3"/>
      <c r="T5" s="3"/>
      <c r="U5" s="3"/>
    </row>
    <row r="6" spans="1:21" x14ac:dyDescent="0.35">
      <c r="A6" s="6">
        <v>1</v>
      </c>
      <c r="B6" s="32" t="s">
        <v>254</v>
      </c>
      <c r="C6" s="29" t="s">
        <v>267</v>
      </c>
      <c r="D6" s="37" t="s">
        <v>270</v>
      </c>
      <c r="E6" s="6">
        <v>39.03</v>
      </c>
      <c r="F6" s="6">
        <v>1</v>
      </c>
      <c r="G6" s="6">
        <v>0</v>
      </c>
      <c r="H6" s="6">
        <v>0</v>
      </c>
      <c r="I6" s="6">
        <v>29.21</v>
      </c>
      <c r="J6" s="6">
        <v>0</v>
      </c>
      <c r="K6" s="6">
        <v>0</v>
      </c>
      <c r="L6" s="6">
        <v>0</v>
      </c>
      <c r="M6" s="6">
        <f>Tabuľka1311121315[[#This Row],[Čas]]+Tabuľka1311121315[[#This Row],[Čas2]]</f>
        <v>68.240000000000009</v>
      </c>
      <c r="N6" s="6">
        <f>Tabuľka1311121315[[#This Row],[Č2]]+Tabuľka1311121315[[#This Row],[O2]]+Tabuľka1311121315[[#This Row],[P2]]+Tabuľka1311121315[[#This Row],[Č]]+Tabuľka1311121315[[#This Row],[O]]+Tabuľka1311121315[[#This Row],[P]]</f>
        <v>1</v>
      </c>
      <c r="O6" s="6" t="s">
        <v>26</v>
      </c>
      <c r="P6" s="6">
        <v>3261</v>
      </c>
      <c r="Q6" s="3"/>
      <c r="R6" s="3"/>
      <c r="S6" s="3"/>
      <c r="T6" s="3"/>
      <c r="U6" s="3"/>
    </row>
    <row r="7" spans="1:21" x14ac:dyDescent="0.35">
      <c r="A7" s="6">
        <v>2</v>
      </c>
      <c r="B7" s="32" t="s">
        <v>254</v>
      </c>
      <c r="C7" s="29" t="s">
        <v>265</v>
      </c>
      <c r="D7" s="37" t="s">
        <v>85</v>
      </c>
      <c r="E7" s="6">
        <v>52.78</v>
      </c>
      <c r="F7" s="6">
        <v>2</v>
      </c>
      <c r="G7" s="6">
        <v>1</v>
      </c>
      <c r="H7" s="6">
        <v>0</v>
      </c>
      <c r="I7" s="6">
        <v>35.47</v>
      </c>
      <c r="J7" s="6">
        <v>2</v>
      </c>
      <c r="K7" s="6">
        <v>1</v>
      </c>
      <c r="L7" s="6">
        <v>0</v>
      </c>
      <c r="M7" s="6">
        <f>Tabuľka1311121315[[#This Row],[Čas]]+Tabuľka1311121315[[#This Row],[Čas2]]</f>
        <v>88.25</v>
      </c>
      <c r="N7" s="6">
        <f>Tabuľka1311121315[[#This Row],[Č2]]+Tabuľka1311121315[[#This Row],[O2]]+Tabuľka1311121315[[#This Row],[P2]]+Tabuľka1311121315[[#This Row],[Č]]+Tabuľka1311121315[[#This Row],[O]]+Tabuľka1311121315[[#This Row],[P]]</f>
        <v>6</v>
      </c>
      <c r="O7" s="6"/>
      <c r="P7" s="6">
        <v>2049</v>
      </c>
      <c r="Q7" s="3"/>
      <c r="R7" s="3"/>
      <c r="S7" s="3"/>
      <c r="T7" s="3"/>
      <c r="U7" s="3"/>
    </row>
    <row r="8" spans="1:21" x14ac:dyDescent="0.35">
      <c r="A8" s="6">
        <v>3</v>
      </c>
      <c r="B8" s="3" t="s">
        <v>254</v>
      </c>
      <c r="C8" s="3" t="s">
        <v>260</v>
      </c>
      <c r="D8" s="6" t="s">
        <v>275</v>
      </c>
      <c r="E8" s="6">
        <v>60.53</v>
      </c>
      <c r="F8" s="6">
        <v>2</v>
      </c>
      <c r="G8" s="6">
        <v>2</v>
      </c>
      <c r="H8" s="6">
        <v>0</v>
      </c>
      <c r="I8" s="6">
        <v>60.08</v>
      </c>
      <c r="J8" s="6">
        <v>2</v>
      </c>
      <c r="K8" s="6">
        <v>0</v>
      </c>
      <c r="L8" s="6">
        <v>0</v>
      </c>
      <c r="M8" s="6">
        <f>Tabuľka1311121315[[#This Row],[Čas]]+Tabuľka1311121315[[#This Row],[Čas2]]</f>
        <v>120.61</v>
      </c>
      <c r="N8" s="6">
        <f>Tabuľka1311121315[[#This Row],[Č2]]+Tabuľka1311121315[[#This Row],[O2]]+Tabuľka1311121315[[#This Row],[P2]]+Tabuľka1311121315[[#This Row],[Č]]+Tabuľka1311121315[[#This Row],[O]]+Tabuľka1311121315[[#This Row],[P]]</f>
        <v>6</v>
      </c>
      <c r="O8" s="6"/>
      <c r="P8" s="6">
        <v>2746</v>
      </c>
      <c r="Q8" s="3"/>
      <c r="R8" s="3"/>
      <c r="S8" s="3"/>
      <c r="T8" s="3"/>
      <c r="U8" s="3"/>
    </row>
    <row r="9" spans="1:21" x14ac:dyDescent="0.35">
      <c r="A9" s="6">
        <v>4</v>
      </c>
      <c r="B9" s="32" t="s">
        <v>254</v>
      </c>
      <c r="C9" s="29" t="s">
        <v>266</v>
      </c>
      <c r="D9" s="37" t="s">
        <v>269</v>
      </c>
      <c r="E9" s="6">
        <v>60.23</v>
      </c>
      <c r="F9" s="6">
        <v>2</v>
      </c>
      <c r="G9" s="6">
        <v>2</v>
      </c>
      <c r="H9" s="6">
        <v>0</v>
      </c>
      <c r="I9" s="6">
        <v>60.03</v>
      </c>
      <c r="J9" s="6">
        <v>1</v>
      </c>
      <c r="K9" s="6">
        <v>2</v>
      </c>
      <c r="L9" s="6">
        <v>0</v>
      </c>
      <c r="M9" s="6">
        <f>Tabuľka1311121315[[#This Row],[Čas]]+Tabuľka1311121315[[#This Row],[Čas2]]</f>
        <v>120.25999999999999</v>
      </c>
      <c r="N9" s="6">
        <f>Tabuľka1311121315[[#This Row],[Č2]]+Tabuľka1311121315[[#This Row],[O2]]+Tabuľka1311121315[[#This Row],[P2]]+Tabuľka1311121315[[#This Row],[Č]]+Tabuľka1311121315[[#This Row],[O]]+Tabuľka1311121315[[#This Row],[P]]</f>
        <v>7</v>
      </c>
      <c r="O9" s="6"/>
      <c r="P9" s="6">
        <v>3166</v>
      </c>
      <c r="Q9" s="3"/>
      <c r="R9" s="3"/>
      <c r="S9" s="3"/>
      <c r="T9" s="3"/>
      <c r="U9" s="3"/>
    </row>
    <row r="10" spans="1:21" x14ac:dyDescent="0.35">
      <c r="A10" s="6">
        <v>5</v>
      </c>
      <c r="B10" s="3" t="s">
        <v>254</v>
      </c>
      <c r="C10" s="44" t="s">
        <v>345</v>
      </c>
      <c r="D10" s="6" t="s">
        <v>276</v>
      </c>
      <c r="E10" s="6">
        <v>60.17</v>
      </c>
      <c r="F10" s="6">
        <v>4</v>
      </c>
      <c r="G10" s="6">
        <v>1</v>
      </c>
      <c r="H10" s="6">
        <v>0</v>
      </c>
      <c r="I10" s="6">
        <v>52.72</v>
      </c>
      <c r="J10" s="6">
        <v>3</v>
      </c>
      <c r="K10" s="6">
        <v>0</v>
      </c>
      <c r="L10" s="6">
        <v>0</v>
      </c>
      <c r="M10" s="6">
        <f>Tabuľka1311121315[[#This Row],[Čas]]+Tabuľka1311121315[[#This Row],[Čas2]]</f>
        <v>112.89</v>
      </c>
      <c r="N10" s="6">
        <f>Tabuľka1311121315[[#This Row],[Č2]]+Tabuľka1311121315[[#This Row],[O2]]+Tabuľka1311121315[[#This Row],[P2]]+Tabuľka1311121315[[#This Row],[Č]]+Tabuľka1311121315[[#This Row],[O]]+Tabuľka1311121315[[#This Row],[P]]</f>
        <v>8</v>
      </c>
      <c r="O10" s="6"/>
      <c r="P10" s="35">
        <v>3465</v>
      </c>
      <c r="Q10" s="3"/>
      <c r="R10" s="3"/>
      <c r="S10" s="3"/>
      <c r="T10" s="3"/>
      <c r="U10" s="3"/>
    </row>
    <row r="11" spans="1:21" x14ac:dyDescent="0.35">
      <c r="A11" s="6">
        <v>6</v>
      </c>
      <c r="B11" s="38" t="s">
        <v>79</v>
      </c>
      <c r="C11" s="38" t="s">
        <v>84</v>
      </c>
      <c r="D11" s="40" t="s">
        <v>85</v>
      </c>
      <c r="E11" s="6">
        <v>120.51</v>
      </c>
      <c r="F11" s="6">
        <v>1</v>
      </c>
      <c r="G11" s="6">
        <v>5</v>
      </c>
      <c r="H11" s="6">
        <v>3</v>
      </c>
      <c r="I11" s="6">
        <v>60.21</v>
      </c>
      <c r="J11" s="6">
        <v>0</v>
      </c>
      <c r="K11" s="6">
        <v>1</v>
      </c>
      <c r="L11" s="6">
        <v>0</v>
      </c>
      <c r="M11" s="6">
        <f>Tabuľka1311121315[[#This Row],[Čas]]+Tabuľka1311121315[[#This Row],[Čas2]]</f>
        <v>180.72</v>
      </c>
      <c r="N11" s="6">
        <f>Tabuľka1311121315[[#This Row],[Č2]]+Tabuľka1311121315[[#This Row],[O2]]+Tabuľka1311121315[[#This Row],[P2]]+Tabuľka1311121315[[#This Row],[Č]]+Tabuľka1311121315[[#This Row],[O]]+Tabuľka1311121315[[#This Row],[P]]</f>
        <v>10</v>
      </c>
      <c r="O11" s="6"/>
      <c r="P11" s="6" t="s">
        <v>91</v>
      </c>
      <c r="Q11" s="3"/>
      <c r="R11" s="3"/>
      <c r="S11" s="3"/>
      <c r="T11" s="3"/>
      <c r="U11" s="3"/>
    </row>
    <row r="12" spans="1:21" x14ac:dyDescent="0.35">
      <c r="A12" s="6">
        <v>7</v>
      </c>
      <c r="B12" s="38" t="s">
        <v>125</v>
      </c>
      <c r="C12" s="38" t="s">
        <v>126</v>
      </c>
      <c r="D12" s="40" t="s">
        <v>127</v>
      </c>
      <c r="E12" s="6">
        <v>60.31</v>
      </c>
      <c r="F12" s="6">
        <v>7</v>
      </c>
      <c r="G12" s="6">
        <v>2</v>
      </c>
      <c r="H12" s="6">
        <v>0</v>
      </c>
      <c r="I12" s="6" t="s">
        <v>336</v>
      </c>
      <c r="J12" s="6">
        <v>999</v>
      </c>
      <c r="K12" s="6">
        <v>999</v>
      </c>
      <c r="L12" s="6">
        <v>999</v>
      </c>
      <c r="M12" s="6" t="e">
        <f>Tabuľka1311121315[[#This Row],[Čas]]+Tabuľka1311121315[[#This Row],[Čas2]]</f>
        <v>#VALUE!</v>
      </c>
      <c r="N12" s="6">
        <f>Tabuľka1311121315[[#This Row],[Č2]]+Tabuľka1311121315[[#This Row],[O2]]+Tabuľka1311121315[[#This Row],[P2]]+Tabuľka1311121315[[#This Row],[Č]]+Tabuľka1311121315[[#This Row],[O]]+Tabuľka1311121315[[#This Row],[P]]</f>
        <v>3006</v>
      </c>
      <c r="O12" s="6"/>
      <c r="P12" s="6" t="s">
        <v>154</v>
      </c>
      <c r="Q12" s="3"/>
      <c r="R12" s="3"/>
      <c r="S12" s="3"/>
      <c r="T12" s="3"/>
      <c r="U12" s="3"/>
    </row>
    <row r="13" spans="1:21" x14ac:dyDescent="0.35">
      <c r="A13" s="6">
        <v>8</v>
      </c>
      <c r="B13" s="3" t="s">
        <v>254</v>
      </c>
      <c r="C13" s="3" t="s">
        <v>273</v>
      </c>
      <c r="D13" s="6" t="s">
        <v>274</v>
      </c>
      <c r="E13" s="6">
        <v>120.17</v>
      </c>
      <c r="F13" s="6">
        <v>4</v>
      </c>
      <c r="G13" s="6">
        <v>4</v>
      </c>
      <c r="H13" s="6">
        <v>3</v>
      </c>
      <c r="I13" s="6" t="s">
        <v>336</v>
      </c>
      <c r="J13" s="6">
        <v>999</v>
      </c>
      <c r="K13" s="6">
        <v>999</v>
      </c>
      <c r="L13" s="6">
        <v>999</v>
      </c>
      <c r="M13" s="6" t="e">
        <f>Tabuľka1311121315[[#This Row],[Čas]]+Tabuľka1311121315[[#This Row],[Čas2]]</f>
        <v>#VALUE!</v>
      </c>
      <c r="N13" s="6">
        <f>Tabuľka1311121315[[#This Row],[Č2]]+Tabuľka1311121315[[#This Row],[O2]]+Tabuľka1311121315[[#This Row],[P2]]+Tabuľka1311121315[[#This Row],[Č]]+Tabuľka1311121315[[#This Row],[O]]+Tabuľka1311121315[[#This Row],[P]]</f>
        <v>3008</v>
      </c>
      <c r="O13" s="6"/>
      <c r="P13" s="35">
        <v>1878</v>
      </c>
      <c r="Q13" s="3"/>
      <c r="R13" s="3"/>
      <c r="S13" s="3"/>
      <c r="T13" s="3"/>
      <c r="U13" s="3"/>
    </row>
    <row r="14" spans="1:21" x14ac:dyDescent="0.35">
      <c r="A14" s="6">
        <v>9</v>
      </c>
      <c r="B14" s="32" t="s">
        <v>254</v>
      </c>
      <c r="C14" s="29" t="s">
        <v>271</v>
      </c>
      <c r="D14" s="37" t="s">
        <v>272</v>
      </c>
      <c r="E14" s="6">
        <v>120.25</v>
      </c>
      <c r="F14" s="6">
        <v>7</v>
      </c>
      <c r="G14" s="6">
        <v>4</v>
      </c>
      <c r="H14" s="6">
        <v>3</v>
      </c>
      <c r="I14" s="6" t="s">
        <v>336</v>
      </c>
      <c r="J14" s="6">
        <v>999</v>
      </c>
      <c r="K14" s="6">
        <v>999</v>
      </c>
      <c r="L14" s="6">
        <v>999</v>
      </c>
      <c r="M14" s="6" t="e">
        <f>Tabuľka1311121315[[#This Row],[Čas]]+Tabuľka1311121315[[#This Row],[Čas2]]</f>
        <v>#VALUE!</v>
      </c>
      <c r="N14" s="6">
        <f>Tabuľka1311121315[[#This Row],[Č2]]+Tabuľka1311121315[[#This Row],[O2]]+Tabuľka1311121315[[#This Row],[P2]]+Tabuľka1311121315[[#This Row],[Č]]+Tabuľka1311121315[[#This Row],[O]]+Tabuľka1311121315[[#This Row],[P]]</f>
        <v>3011</v>
      </c>
      <c r="O14" s="6"/>
      <c r="P14" s="6">
        <v>2222</v>
      </c>
      <c r="Q14" s="3"/>
      <c r="R14" s="3"/>
      <c r="S14" s="3"/>
      <c r="T14" s="3"/>
      <c r="U14" s="3"/>
    </row>
    <row r="15" spans="1:21" x14ac:dyDescent="0.35">
      <c r="A15" s="6">
        <v>10</v>
      </c>
      <c r="B15" s="3" t="s">
        <v>254</v>
      </c>
      <c r="C15" s="3" t="s">
        <v>333</v>
      </c>
      <c r="D15" s="6" t="s">
        <v>334</v>
      </c>
      <c r="E15" s="6" t="s">
        <v>336</v>
      </c>
      <c r="F15" s="6">
        <v>999</v>
      </c>
      <c r="G15" s="6">
        <v>999</v>
      </c>
      <c r="H15" s="6">
        <v>999</v>
      </c>
      <c r="I15" s="6" t="s">
        <v>336</v>
      </c>
      <c r="J15" s="6">
        <v>999</v>
      </c>
      <c r="K15" s="6">
        <v>999</v>
      </c>
      <c r="L15" s="6">
        <v>999</v>
      </c>
      <c r="M15" s="6" t="e">
        <f>Tabuľka1311121315[[#This Row],[Čas]]+Tabuľka1311121315[[#This Row],[Čas2]]</f>
        <v>#VALUE!</v>
      </c>
      <c r="N15" s="6">
        <f>Tabuľka1311121315[[#This Row],[Č2]]+Tabuľka1311121315[[#This Row],[O2]]+Tabuľka1311121315[[#This Row],[P2]]+Tabuľka1311121315[[#This Row],[Č]]+Tabuľka1311121315[[#This Row],[O]]+Tabuľka1311121315[[#This Row],[P]]</f>
        <v>5994</v>
      </c>
      <c r="O15" s="6"/>
      <c r="P15" s="35">
        <v>2750</v>
      </c>
      <c r="Q15" s="3"/>
      <c r="R15" s="3"/>
      <c r="S15" s="3"/>
      <c r="T15" s="3"/>
      <c r="U15" s="3"/>
    </row>
    <row r="16" spans="1:21" x14ac:dyDescent="0.35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35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35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35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35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35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35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35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35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35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35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35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35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35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35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35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</row>
    <row r="32" spans="1:21" ht="21" x14ac:dyDescent="0.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3"/>
      <c r="Q32" s="3"/>
      <c r="R32" s="3"/>
      <c r="S32" s="3"/>
      <c r="T32" s="3"/>
      <c r="U32" s="3"/>
    </row>
    <row r="33" spans="1:21" ht="21" x14ac:dyDescent="0.5">
      <c r="A33" s="8"/>
      <c r="B33" s="1"/>
      <c r="C33" s="1"/>
      <c r="D33" s="10"/>
      <c r="E33" s="9"/>
      <c r="F33" s="9"/>
      <c r="G33" s="9"/>
      <c r="H33" s="9"/>
      <c r="I33" s="9"/>
      <c r="J33" s="9"/>
      <c r="K33" s="9"/>
      <c r="L33" s="9"/>
      <c r="M33" s="6"/>
      <c r="N33" s="9"/>
      <c r="O33" s="9"/>
      <c r="P33" s="3"/>
      <c r="Q33" s="3"/>
      <c r="R33" s="3"/>
      <c r="S33" s="3"/>
      <c r="T33" s="3"/>
      <c r="U33" s="3"/>
    </row>
    <row r="34" spans="1:21" ht="21" x14ac:dyDescent="0.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  <c r="Q34" s="3"/>
      <c r="R34" s="3"/>
      <c r="S34" s="3"/>
      <c r="T34" s="3"/>
      <c r="U34" s="3"/>
    </row>
    <row r="35" spans="1:21" x14ac:dyDescent="0.35">
      <c r="A35" s="5"/>
      <c r="B35" s="2"/>
      <c r="C35" s="2"/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</row>
    <row r="36" spans="1:21" x14ac:dyDescent="0.35">
      <c r="A36" s="5"/>
      <c r="B36" s="2"/>
      <c r="C36" s="2"/>
      <c r="E36" s="1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</row>
    <row r="37" spans="1:21" x14ac:dyDescent="0.35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35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35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35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35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35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35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35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35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35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35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35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35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35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35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35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35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35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35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35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35">
      <c r="A57" s="6"/>
      <c r="B57" s="3"/>
      <c r="C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</row>
    <row r="58" spans="1:21" ht="21" x14ac:dyDescent="0.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6"/>
      <c r="N58" s="9"/>
      <c r="O58" s="9"/>
      <c r="P58" s="3"/>
      <c r="Q58" s="3"/>
      <c r="R58" s="3"/>
      <c r="S58" s="3"/>
      <c r="T58" s="3"/>
      <c r="U58" s="3"/>
    </row>
    <row r="59" spans="1:21" ht="21" x14ac:dyDescent="0.5">
      <c r="A59" s="8"/>
      <c r="B59" s="1"/>
      <c r="C59" s="1"/>
      <c r="D59" s="10"/>
      <c r="E59" s="9"/>
      <c r="F59" s="9"/>
      <c r="G59" s="9"/>
      <c r="H59" s="9"/>
      <c r="I59" s="9"/>
      <c r="J59" s="9"/>
      <c r="K59" s="9"/>
      <c r="L59" s="9"/>
      <c r="M59" s="6"/>
      <c r="N59" s="9"/>
      <c r="O59" s="9"/>
      <c r="P59" s="3"/>
      <c r="Q59" s="3"/>
      <c r="R59" s="3"/>
      <c r="S59" s="3"/>
      <c r="T59" s="3"/>
      <c r="U59" s="3"/>
    </row>
    <row r="60" spans="1:21" ht="21" x14ac:dyDescent="0.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</row>
    <row r="61" spans="1:21" x14ac:dyDescent="0.35">
      <c r="A61" s="5"/>
      <c r="B61" s="2"/>
      <c r="C61" s="2"/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</row>
    <row r="62" spans="1:21" x14ac:dyDescent="0.35">
      <c r="A62" s="5"/>
      <c r="B62" s="2"/>
      <c r="C62" s="2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</row>
    <row r="63" spans="1:21" x14ac:dyDescent="0.35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35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35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35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35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35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35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35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35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35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35">
      <c r="A73" s="6"/>
      <c r="B73" s="3"/>
      <c r="C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</row>
    <row r="74" spans="1:21" ht="21" x14ac:dyDescent="0.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6"/>
      <c r="N74" s="9"/>
      <c r="O74" s="9"/>
      <c r="P74" s="3"/>
      <c r="Q74" s="3"/>
      <c r="R74" s="3"/>
      <c r="S74" s="3"/>
      <c r="T74" s="3"/>
      <c r="U74" s="3"/>
    </row>
    <row r="75" spans="1:21" ht="21" x14ac:dyDescent="0.5">
      <c r="A75" s="8"/>
      <c r="B75" s="1"/>
      <c r="C75" s="1"/>
      <c r="D75" s="10"/>
      <c r="E75" s="9"/>
      <c r="F75" s="9"/>
      <c r="G75" s="9"/>
      <c r="H75" s="9"/>
      <c r="I75" s="9"/>
      <c r="J75" s="9"/>
      <c r="K75" s="9"/>
      <c r="L75" s="9"/>
      <c r="M75" s="6"/>
      <c r="N75" s="9"/>
      <c r="O75" s="9"/>
      <c r="P75" s="3"/>
      <c r="Q75" s="3"/>
      <c r="R75" s="3"/>
      <c r="S75" s="3"/>
      <c r="T75" s="3"/>
      <c r="U75" s="3"/>
    </row>
    <row r="76" spans="1:21" ht="21" x14ac:dyDescent="0.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3"/>
      <c r="Q76" s="3"/>
      <c r="R76" s="3"/>
      <c r="S76" s="3"/>
      <c r="T76" s="3"/>
      <c r="U76" s="3"/>
    </row>
    <row r="77" spans="1:21" x14ac:dyDescent="0.35">
      <c r="A77" s="5"/>
      <c r="B77" s="2"/>
      <c r="C77" s="2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/>
      <c r="R77" s="3"/>
      <c r="S77" s="3"/>
      <c r="T77" s="3"/>
      <c r="U77" s="3"/>
    </row>
    <row r="78" spans="1:21" x14ac:dyDescent="0.35">
      <c r="A78" s="5"/>
      <c r="B78" s="2"/>
      <c r="C78" s="2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/>
      <c r="R78" s="3"/>
      <c r="S78" s="3"/>
      <c r="T78" s="3"/>
      <c r="U78" s="3"/>
    </row>
    <row r="79" spans="1:21" x14ac:dyDescent="0.35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35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35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35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35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35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35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35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35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35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35">
      <c r="A89" s="6"/>
      <c r="B89" s="3"/>
      <c r="C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</row>
    <row r="90" spans="1:21" ht="21" x14ac:dyDescent="0.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6"/>
      <c r="N90" s="9"/>
      <c r="O90" s="9"/>
      <c r="P90" s="3"/>
      <c r="Q90" s="3"/>
      <c r="R90" s="3"/>
      <c r="S90" s="3"/>
      <c r="T90" s="3"/>
      <c r="U90" s="3"/>
    </row>
    <row r="91" spans="1:21" ht="21" x14ac:dyDescent="0.5">
      <c r="A91" s="8"/>
      <c r="B91" s="1"/>
      <c r="C91" s="1"/>
      <c r="D91" s="10"/>
      <c r="E91" s="9"/>
      <c r="F91" s="9"/>
      <c r="G91" s="9"/>
      <c r="H91" s="9"/>
      <c r="I91" s="9"/>
      <c r="J91" s="9"/>
      <c r="K91" s="9"/>
      <c r="L91" s="9"/>
      <c r="M91" s="6"/>
      <c r="N91" s="9"/>
      <c r="O91" s="9"/>
      <c r="P91" s="3"/>
      <c r="Q91" s="3"/>
      <c r="R91" s="3"/>
      <c r="S91" s="3"/>
      <c r="T91" s="3"/>
      <c r="U91" s="3"/>
    </row>
    <row r="92" spans="1:21" ht="21" x14ac:dyDescent="0.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3"/>
      <c r="Q92" s="3"/>
      <c r="R92" s="3"/>
      <c r="S92" s="3"/>
      <c r="T92" s="3"/>
      <c r="U92" s="3"/>
    </row>
    <row r="93" spans="1:21" x14ac:dyDescent="0.35">
      <c r="A93" s="5"/>
      <c r="B93" s="2"/>
      <c r="C93" s="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</row>
    <row r="94" spans="1:21" x14ac:dyDescent="0.35">
      <c r="A94" s="5"/>
      <c r="B94" s="2"/>
      <c r="C94" s="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3"/>
      <c r="S94" s="3"/>
      <c r="T94" s="3"/>
      <c r="U94" s="3"/>
    </row>
    <row r="95" spans="1:21" x14ac:dyDescent="0.35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35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35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35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35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35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35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35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35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35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3"/>
      <c r="R104" s="3"/>
      <c r="S104" s="3"/>
      <c r="T104" s="3"/>
      <c r="U104" s="3"/>
    </row>
    <row r="105" spans="1:21" x14ac:dyDescent="0.35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35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35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35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35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35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35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35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35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35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35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35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35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35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35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35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35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35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35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35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35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35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35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35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35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35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35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35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35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35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35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35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35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35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35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35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35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35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35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35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35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35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35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35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35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35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35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35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35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35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35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35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35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35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35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35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35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35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35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35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35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35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35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35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35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35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35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35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35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35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35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35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35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35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35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35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35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35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35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35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35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35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35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35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35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35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35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35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35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35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35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35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35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35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35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35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35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35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35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35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35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35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35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35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35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35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35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35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35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35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35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35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35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35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35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35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35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35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35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35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35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35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35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35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35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35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35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35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35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35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35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35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35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35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35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35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35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35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35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35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35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35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35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35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35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35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35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35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35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35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35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35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35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35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35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35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35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35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35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35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35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35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35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35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35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35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35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35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35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35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35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35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35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35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35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35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35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35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35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35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35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35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35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35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35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35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35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35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35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35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35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35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35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35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35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35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35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35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35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35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35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35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35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35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35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35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35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35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35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35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35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35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35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35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35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35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35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35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35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35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35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35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35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35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35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35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35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35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35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35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35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35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35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35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35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35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35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35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35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35">
      <c r="Q344" s="3"/>
      <c r="R344" s="3"/>
      <c r="S344" s="3"/>
      <c r="T344" s="3"/>
      <c r="U344" s="3"/>
    </row>
    <row r="345" spans="1:21" x14ac:dyDescent="0.35">
      <c r="Q345" s="3"/>
      <c r="R345" s="3"/>
      <c r="S345" s="3"/>
      <c r="T345" s="3"/>
      <c r="U345" s="3"/>
    </row>
    <row r="346" spans="1:21" x14ac:dyDescent="0.35">
      <c r="Q346" s="3"/>
      <c r="R346" s="3"/>
      <c r="S346" s="3"/>
      <c r="T346" s="3"/>
      <c r="U346" s="3"/>
    </row>
    <row r="347" spans="1:21" x14ac:dyDescent="0.35">
      <c r="Q347" s="3"/>
      <c r="R347" s="3"/>
      <c r="S347" s="3"/>
      <c r="T347" s="3"/>
      <c r="U347" s="3"/>
    </row>
    <row r="348" spans="1:21" x14ac:dyDescent="0.35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6" max="11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1"/>
  <sheetViews>
    <sheetView tabSelected="1" view="pageBreakPreview" zoomScaleNormal="100" zoomScaleSheetLayoutView="100" workbookViewId="0">
      <selection activeCell="I7" sqref="I7"/>
    </sheetView>
  </sheetViews>
  <sheetFormatPr defaultColWidth="8.81640625" defaultRowHeight="14.5" x14ac:dyDescent="0.35"/>
  <cols>
    <col min="1" max="1" width="11.453125" customWidth="1"/>
    <col min="2" max="2" width="28.81640625" customWidth="1"/>
    <col min="3" max="3" width="38.1796875" bestFit="1" customWidth="1"/>
    <col min="4" max="4" width="13.81640625" style="7" bestFit="1" customWidth="1"/>
    <col min="5" max="11" width="8.81640625" style="7"/>
    <col min="12" max="14" width="9.453125" style="7" customWidth="1"/>
    <col min="15" max="15" width="10.453125" style="7" customWidth="1"/>
  </cols>
  <sheetData>
    <row r="1" spans="1:15" ht="21" x14ac:dyDescent="0.5">
      <c r="A1" s="4" t="s">
        <v>16</v>
      </c>
    </row>
    <row r="2" spans="1:15" ht="21" x14ac:dyDescent="0.5">
      <c r="A2" s="4" t="s">
        <v>357</v>
      </c>
    </row>
    <row r="3" spans="1:15" ht="21" x14ac:dyDescent="0.5">
      <c r="A3" s="4" t="s">
        <v>362</v>
      </c>
    </row>
    <row r="4" spans="1:15" ht="15.5" x14ac:dyDescent="0.35">
      <c r="M4" s="5"/>
    </row>
    <row r="5" spans="1:15" s="2" customFormat="1" ht="15" x14ac:dyDescent="0.3">
      <c r="A5" s="2" t="s">
        <v>3</v>
      </c>
      <c r="B5" s="2" t="s">
        <v>4</v>
      </c>
      <c r="C5" s="2" t="s">
        <v>5</v>
      </c>
      <c r="D5" s="5" t="s">
        <v>35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8</v>
      </c>
    </row>
    <row r="6" spans="1:15" ht="15.5" x14ac:dyDescent="0.35">
      <c r="A6" s="6">
        <v>1</v>
      </c>
      <c r="B6" s="30" t="s">
        <v>254</v>
      </c>
      <c r="C6" s="56" t="s">
        <v>337</v>
      </c>
      <c r="D6" s="35" t="s">
        <v>276</v>
      </c>
      <c r="E6" s="35" t="s">
        <v>40</v>
      </c>
      <c r="F6" s="35" t="s">
        <v>40</v>
      </c>
      <c r="G6" s="35" t="s">
        <v>338</v>
      </c>
      <c r="H6" s="35" t="s">
        <v>40</v>
      </c>
      <c r="I6" s="35" t="s">
        <v>338</v>
      </c>
      <c r="J6" s="35" t="s">
        <v>339</v>
      </c>
      <c r="K6" s="35"/>
      <c r="L6" s="35"/>
      <c r="M6" s="35"/>
      <c r="N6" s="35" t="s">
        <v>26</v>
      </c>
      <c r="O6" s="35">
        <v>3465</v>
      </c>
    </row>
    <row r="7" spans="1:15" ht="15.5" x14ac:dyDescent="0.35">
      <c r="A7" s="6">
        <v>2</v>
      </c>
      <c r="B7" s="32" t="s">
        <v>125</v>
      </c>
      <c r="C7" s="32" t="s">
        <v>140</v>
      </c>
      <c r="D7" s="37" t="s">
        <v>141</v>
      </c>
      <c r="E7" s="6" t="s">
        <v>338</v>
      </c>
      <c r="F7" s="6" t="s">
        <v>338</v>
      </c>
      <c r="G7" s="6" t="s">
        <v>340</v>
      </c>
      <c r="H7" s="6" t="s">
        <v>40</v>
      </c>
      <c r="I7" s="6" t="s">
        <v>338</v>
      </c>
      <c r="J7" s="6" t="s">
        <v>339</v>
      </c>
      <c r="K7" s="6"/>
      <c r="L7" s="6"/>
      <c r="M7" s="6"/>
      <c r="N7" s="6" t="s">
        <v>26</v>
      </c>
      <c r="O7" s="35" t="s">
        <v>160</v>
      </c>
    </row>
    <row r="8" spans="1:15" ht="15.5" x14ac:dyDescent="0.35">
      <c r="A8" s="6">
        <v>3</v>
      </c>
      <c r="B8" s="30" t="s">
        <v>125</v>
      </c>
      <c r="C8" s="30" t="s">
        <v>126</v>
      </c>
      <c r="D8" s="35" t="s">
        <v>127</v>
      </c>
      <c r="E8" s="35" t="s">
        <v>338</v>
      </c>
      <c r="F8" s="35" t="s">
        <v>40</v>
      </c>
      <c r="G8" s="35" t="s">
        <v>40</v>
      </c>
      <c r="H8" s="35" t="s">
        <v>338</v>
      </c>
      <c r="I8" s="35" t="s">
        <v>339</v>
      </c>
      <c r="J8" s="35"/>
      <c r="K8" s="35"/>
      <c r="L8" s="35"/>
      <c r="M8" s="35"/>
      <c r="N8" s="35"/>
      <c r="O8" s="35" t="s">
        <v>154</v>
      </c>
    </row>
    <row r="9" spans="1:15" ht="15.5" x14ac:dyDescent="0.35">
      <c r="A9" s="6">
        <v>4</v>
      </c>
      <c r="B9" s="30" t="s">
        <v>176</v>
      </c>
      <c r="C9" s="30" t="s">
        <v>183</v>
      </c>
      <c r="D9" s="35" t="s">
        <v>184</v>
      </c>
      <c r="E9" s="35" t="s">
        <v>40</v>
      </c>
      <c r="F9" s="35" t="s">
        <v>338</v>
      </c>
      <c r="G9" s="35" t="s">
        <v>40</v>
      </c>
      <c r="H9" s="35" t="s">
        <v>338</v>
      </c>
      <c r="I9" s="35" t="s">
        <v>339</v>
      </c>
      <c r="J9" s="35"/>
      <c r="K9" s="35"/>
      <c r="L9" s="35"/>
      <c r="M9" s="35"/>
      <c r="N9" s="35"/>
      <c r="O9" s="35" t="s">
        <v>200</v>
      </c>
    </row>
    <row r="10" spans="1:15" ht="15.5" x14ac:dyDescent="0.35">
      <c r="A10" s="6">
        <v>5</v>
      </c>
      <c r="B10" s="30" t="s">
        <v>254</v>
      </c>
      <c r="C10" s="44" t="s">
        <v>281</v>
      </c>
      <c r="D10" s="35" t="s">
        <v>282</v>
      </c>
      <c r="E10" s="35" t="s">
        <v>40</v>
      </c>
      <c r="F10" s="35" t="s">
        <v>40</v>
      </c>
      <c r="G10" s="35" t="s">
        <v>338</v>
      </c>
      <c r="H10" s="35" t="s">
        <v>340</v>
      </c>
      <c r="I10" s="35" t="s">
        <v>339</v>
      </c>
      <c r="J10" s="35"/>
      <c r="K10" s="35"/>
      <c r="L10" s="35"/>
      <c r="M10" s="35"/>
      <c r="N10" s="35"/>
      <c r="O10" s="35">
        <v>3467</v>
      </c>
    </row>
    <row r="11" spans="1:15" ht="15.5" x14ac:dyDescent="0.35">
      <c r="A11" s="6">
        <v>6</v>
      </c>
      <c r="B11" s="30" t="s">
        <v>254</v>
      </c>
      <c r="C11" s="44" t="s">
        <v>273</v>
      </c>
      <c r="D11" s="35" t="s">
        <v>274</v>
      </c>
      <c r="E11" s="35" t="s">
        <v>40</v>
      </c>
      <c r="F11" s="35" t="s">
        <v>338</v>
      </c>
      <c r="G11" s="35" t="s">
        <v>338</v>
      </c>
      <c r="H11" s="35" t="s">
        <v>340</v>
      </c>
      <c r="I11" s="35" t="s">
        <v>339</v>
      </c>
      <c r="J11" s="35"/>
      <c r="K11" s="35"/>
      <c r="L11" s="35"/>
      <c r="M11" s="35"/>
      <c r="N11" s="35"/>
      <c r="O11" s="35">
        <v>1878</v>
      </c>
    </row>
    <row r="12" spans="1:15" ht="15.5" x14ac:dyDescent="0.35">
      <c r="A12" s="6">
        <v>7</v>
      </c>
      <c r="B12" s="32" t="s">
        <v>254</v>
      </c>
      <c r="C12" s="29" t="s">
        <v>271</v>
      </c>
      <c r="D12" s="37" t="s">
        <v>272</v>
      </c>
      <c r="E12" s="6" t="s">
        <v>40</v>
      </c>
      <c r="F12" s="6" t="s">
        <v>338</v>
      </c>
      <c r="G12" s="6" t="s">
        <v>338</v>
      </c>
      <c r="H12" s="6" t="s">
        <v>339</v>
      </c>
      <c r="I12" s="6"/>
      <c r="J12" s="6"/>
      <c r="K12" s="6"/>
      <c r="L12" s="6"/>
      <c r="M12" s="6"/>
      <c r="N12" s="6"/>
      <c r="O12" s="6">
        <v>2222</v>
      </c>
    </row>
    <row r="13" spans="1:15" ht="15.5" x14ac:dyDescent="0.35">
      <c r="A13" s="6">
        <v>8</v>
      </c>
      <c r="B13" s="47" t="s">
        <v>306</v>
      </c>
      <c r="C13" s="51" t="s">
        <v>318</v>
      </c>
      <c r="D13" s="48" t="s">
        <v>319</v>
      </c>
      <c r="E13" s="35" t="s">
        <v>40</v>
      </c>
      <c r="F13" s="35" t="s">
        <v>40</v>
      </c>
      <c r="G13" s="35" t="s">
        <v>340</v>
      </c>
      <c r="H13" s="35" t="s">
        <v>339</v>
      </c>
      <c r="I13" s="35"/>
      <c r="J13" s="35"/>
      <c r="K13" s="35"/>
      <c r="L13" s="35"/>
      <c r="M13" s="35"/>
      <c r="N13" s="35"/>
      <c r="O13" s="48">
        <v>3280</v>
      </c>
    </row>
    <row r="14" spans="1:15" ht="15.5" x14ac:dyDescent="0.35">
      <c r="A14" s="6" t="s">
        <v>342</v>
      </c>
      <c r="B14" s="32" t="s">
        <v>96</v>
      </c>
      <c r="C14" s="32" t="s">
        <v>103</v>
      </c>
      <c r="D14" s="37" t="s">
        <v>104</v>
      </c>
      <c r="E14" s="6" t="s">
        <v>40</v>
      </c>
      <c r="F14" s="6" t="s">
        <v>40</v>
      </c>
      <c r="G14" s="6" t="s">
        <v>339</v>
      </c>
      <c r="H14" s="6"/>
      <c r="I14" s="6"/>
      <c r="J14" s="6"/>
      <c r="K14" s="6"/>
      <c r="L14" s="6"/>
      <c r="M14" s="6"/>
      <c r="N14" s="6"/>
      <c r="O14" s="35" t="s">
        <v>121</v>
      </c>
    </row>
    <row r="15" spans="1:15" ht="15.5" x14ac:dyDescent="0.35">
      <c r="A15" s="6" t="s">
        <v>342</v>
      </c>
      <c r="B15" s="30" t="s">
        <v>79</v>
      </c>
      <c r="C15" s="30" t="s">
        <v>82</v>
      </c>
      <c r="D15" s="35" t="s">
        <v>83</v>
      </c>
      <c r="E15" s="35" t="s">
        <v>40</v>
      </c>
      <c r="F15" s="35" t="s">
        <v>40</v>
      </c>
      <c r="G15" s="35" t="s">
        <v>339</v>
      </c>
      <c r="H15" s="35"/>
      <c r="I15" s="35"/>
      <c r="J15" s="35"/>
      <c r="K15" s="35"/>
      <c r="L15" s="35"/>
      <c r="M15" s="35"/>
      <c r="N15" s="35"/>
      <c r="O15" s="35" t="s">
        <v>90</v>
      </c>
    </row>
    <row r="16" spans="1:15" ht="15.5" x14ac:dyDescent="0.35">
      <c r="A16" s="6" t="s">
        <v>342</v>
      </c>
      <c r="B16" s="30" t="s">
        <v>79</v>
      </c>
      <c r="C16" s="30" t="s">
        <v>84</v>
      </c>
      <c r="D16" s="35" t="s">
        <v>85</v>
      </c>
      <c r="E16" s="35" t="s">
        <v>40</v>
      </c>
      <c r="F16" s="35" t="s">
        <v>40</v>
      </c>
      <c r="G16" s="35" t="s">
        <v>339</v>
      </c>
      <c r="H16" s="35"/>
      <c r="I16" s="35"/>
      <c r="J16" s="35"/>
      <c r="K16" s="35"/>
      <c r="L16" s="35"/>
      <c r="M16" s="35"/>
      <c r="N16" s="35"/>
      <c r="O16" s="35" t="s">
        <v>91</v>
      </c>
    </row>
    <row r="17" spans="1:15" ht="15.5" x14ac:dyDescent="0.35">
      <c r="A17" s="6">
        <v>12</v>
      </c>
      <c r="B17" s="30" t="s">
        <v>125</v>
      </c>
      <c r="C17" s="30" t="s">
        <v>148</v>
      </c>
      <c r="D17" s="35" t="s">
        <v>149</v>
      </c>
      <c r="E17" s="35" t="s">
        <v>338</v>
      </c>
      <c r="F17" s="35" t="s">
        <v>40</v>
      </c>
      <c r="G17" s="35" t="s">
        <v>339</v>
      </c>
      <c r="H17" s="35"/>
      <c r="I17" s="35"/>
      <c r="J17" s="35"/>
      <c r="K17" s="35"/>
      <c r="L17" s="35"/>
      <c r="M17" s="35"/>
      <c r="N17" s="35"/>
      <c r="O17" s="35" t="s">
        <v>164</v>
      </c>
    </row>
    <row r="18" spans="1:15" ht="15.5" x14ac:dyDescent="0.35">
      <c r="A18" s="6" t="s">
        <v>343</v>
      </c>
      <c r="B18" s="32" t="s">
        <v>306</v>
      </c>
      <c r="C18" s="29" t="s">
        <v>310</v>
      </c>
      <c r="D18" s="37" t="s">
        <v>311</v>
      </c>
      <c r="E18" s="35" t="s">
        <v>40</v>
      </c>
      <c r="F18" s="35" t="s">
        <v>338</v>
      </c>
      <c r="G18" s="35" t="s">
        <v>339</v>
      </c>
      <c r="H18" s="35"/>
      <c r="I18" s="35"/>
      <c r="J18" s="35"/>
      <c r="K18" s="35"/>
      <c r="L18" s="35"/>
      <c r="M18" s="35"/>
      <c r="N18" s="35"/>
      <c r="O18" s="48">
        <v>3618</v>
      </c>
    </row>
    <row r="19" spans="1:15" ht="15.5" x14ac:dyDescent="0.35">
      <c r="A19" s="6" t="s">
        <v>343</v>
      </c>
      <c r="B19" s="30" t="s">
        <v>227</v>
      </c>
      <c r="C19" s="30" t="s">
        <v>230</v>
      </c>
      <c r="D19" s="35" t="s">
        <v>230</v>
      </c>
      <c r="E19" s="35" t="s">
        <v>40</v>
      </c>
      <c r="F19" s="35" t="s">
        <v>338</v>
      </c>
      <c r="G19" s="35" t="s">
        <v>339</v>
      </c>
      <c r="H19" s="35"/>
      <c r="I19" s="35"/>
      <c r="J19" s="35"/>
      <c r="K19" s="35"/>
      <c r="L19" s="35"/>
      <c r="M19" s="35"/>
      <c r="N19" s="35"/>
      <c r="O19" s="35" t="s">
        <v>238</v>
      </c>
    </row>
    <row r="20" spans="1:15" ht="15.5" x14ac:dyDescent="0.35">
      <c r="A20" s="6" t="s">
        <v>343</v>
      </c>
      <c r="B20" s="47" t="s">
        <v>306</v>
      </c>
      <c r="C20" s="47" t="s">
        <v>316</v>
      </c>
      <c r="D20" s="48" t="s">
        <v>317</v>
      </c>
      <c r="E20" s="35" t="s">
        <v>40</v>
      </c>
      <c r="F20" s="35" t="s">
        <v>340</v>
      </c>
      <c r="G20" s="35" t="s">
        <v>339</v>
      </c>
      <c r="H20" s="35"/>
      <c r="I20" s="35"/>
      <c r="J20" s="35"/>
      <c r="K20" s="35"/>
      <c r="L20" s="35"/>
      <c r="M20" s="35"/>
      <c r="N20" s="35"/>
      <c r="O20" s="48">
        <v>3590</v>
      </c>
    </row>
    <row r="21" spans="1:15" ht="15.5" x14ac:dyDescent="0.35">
      <c r="A21" s="6" t="s">
        <v>343</v>
      </c>
      <c r="B21" s="47" t="s">
        <v>306</v>
      </c>
      <c r="C21" s="47" t="s">
        <v>320</v>
      </c>
      <c r="D21" s="48" t="s">
        <v>321</v>
      </c>
      <c r="E21" s="35" t="s">
        <v>40</v>
      </c>
      <c r="F21" s="35" t="s">
        <v>340</v>
      </c>
      <c r="G21" s="35" t="s">
        <v>339</v>
      </c>
      <c r="H21" s="35"/>
      <c r="I21" s="35"/>
      <c r="J21" s="35"/>
      <c r="K21" s="35"/>
      <c r="L21" s="35"/>
      <c r="M21" s="35"/>
      <c r="N21" s="35"/>
      <c r="O21" s="48">
        <v>3881</v>
      </c>
    </row>
    <row r="22" spans="1:15" ht="15.5" x14ac:dyDescent="0.35">
      <c r="A22" s="6">
        <v>17</v>
      </c>
      <c r="B22" s="32" t="s">
        <v>254</v>
      </c>
      <c r="C22" s="29" t="s">
        <v>259</v>
      </c>
      <c r="D22" s="37" t="s">
        <v>280</v>
      </c>
      <c r="E22" s="35" t="s">
        <v>340</v>
      </c>
      <c r="F22" s="35" t="s">
        <v>340</v>
      </c>
      <c r="G22" s="35" t="s">
        <v>339</v>
      </c>
      <c r="H22" s="35"/>
      <c r="I22" s="35"/>
      <c r="J22" s="35"/>
      <c r="K22" s="35"/>
      <c r="L22" s="35"/>
      <c r="M22" s="35"/>
      <c r="N22" s="35"/>
      <c r="O22" s="35">
        <v>3979</v>
      </c>
    </row>
    <row r="23" spans="1:15" ht="15.5" x14ac:dyDescent="0.35">
      <c r="A23" s="6" t="s">
        <v>344</v>
      </c>
      <c r="B23" s="30" t="s">
        <v>125</v>
      </c>
      <c r="C23" s="30" t="s">
        <v>144</v>
      </c>
      <c r="D23" s="35" t="s">
        <v>145</v>
      </c>
      <c r="E23" s="35" t="s">
        <v>40</v>
      </c>
      <c r="F23" s="35" t="s">
        <v>339</v>
      </c>
      <c r="G23" s="35"/>
      <c r="H23" s="35"/>
      <c r="I23" s="35"/>
      <c r="J23" s="35"/>
      <c r="K23" s="35"/>
      <c r="L23" s="35"/>
      <c r="M23" s="35"/>
      <c r="N23" s="35"/>
      <c r="O23" s="35" t="s">
        <v>162</v>
      </c>
    </row>
    <row r="24" spans="1:15" ht="15.5" x14ac:dyDescent="0.35">
      <c r="A24" s="6" t="s">
        <v>344</v>
      </c>
      <c r="B24" s="30" t="s">
        <v>211</v>
      </c>
      <c r="C24" s="30" t="s">
        <v>325</v>
      </c>
      <c r="D24" s="35" t="s">
        <v>213</v>
      </c>
      <c r="E24" s="35" t="s">
        <v>40</v>
      </c>
      <c r="F24" s="35" t="s">
        <v>339</v>
      </c>
      <c r="G24" s="35"/>
      <c r="H24" s="35"/>
      <c r="I24" s="35"/>
      <c r="J24" s="35"/>
      <c r="K24" s="35"/>
      <c r="L24" s="35"/>
      <c r="M24" s="35"/>
      <c r="N24" s="35"/>
      <c r="O24" s="35" t="s">
        <v>216</v>
      </c>
    </row>
    <row r="25" spans="1:15" ht="15.5" x14ac:dyDescent="0.35">
      <c r="A25" s="6" t="s">
        <v>344</v>
      </c>
      <c r="B25" s="32" t="s">
        <v>254</v>
      </c>
      <c r="C25" s="29" t="s">
        <v>264</v>
      </c>
      <c r="D25" s="37" t="s">
        <v>279</v>
      </c>
      <c r="E25" s="35" t="s">
        <v>40</v>
      </c>
      <c r="F25" s="35" t="s">
        <v>339</v>
      </c>
      <c r="G25" s="35"/>
      <c r="H25" s="35"/>
      <c r="I25" s="35"/>
      <c r="J25" s="35"/>
      <c r="K25" s="35"/>
      <c r="L25" s="35"/>
      <c r="M25" s="35"/>
      <c r="N25" s="35"/>
      <c r="O25" s="35">
        <v>3770</v>
      </c>
    </row>
    <row r="26" spans="1:15" ht="15.5" x14ac:dyDescent="0.35">
      <c r="A26" s="6" t="s">
        <v>344</v>
      </c>
      <c r="B26" s="30" t="s">
        <v>125</v>
      </c>
      <c r="C26" s="30" t="s">
        <v>335</v>
      </c>
      <c r="D26" s="35" t="s">
        <v>153</v>
      </c>
      <c r="E26" s="35" t="s">
        <v>40</v>
      </c>
      <c r="F26" s="35" t="s">
        <v>339</v>
      </c>
      <c r="G26" s="35"/>
      <c r="H26" s="35"/>
      <c r="I26" s="35"/>
      <c r="J26" s="35"/>
      <c r="K26" s="35"/>
      <c r="L26" s="35"/>
      <c r="M26" s="35"/>
      <c r="N26" s="35"/>
      <c r="O26" s="35" t="s">
        <v>166</v>
      </c>
    </row>
    <row r="27" spans="1:15" ht="15.5" x14ac:dyDescent="0.35">
      <c r="A27" s="6">
        <v>22</v>
      </c>
      <c r="B27" s="30" t="s">
        <v>254</v>
      </c>
      <c r="C27" s="44" t="s">
        <v>287</v>
      </c>
      <c r="D27" s="35" t="s">
        <v>288</v>
      </c>
      <c r="E27" s="35" t="s">
        <v>338</v>
      </c>
      <c r="F27" s="35" t="s">
        <v>339</v>
      </c>
      <c r="G27" s="35"/>
      <c r="H27" s="35"/>
      <c r="I27" s="35"/>
      <c r="J27" s="35"/>
      <c r="K27" s="35"/>
      <c r="L27" s="35"/>
      <c r="M27" s="35"/>
      <c r="N27" s="35"/>
      <c r="O27" s="35">
        <v>3988</v>
      </c>
    </row>
    <row r="28" spans="1:15" ht="15.5" x14ac:dyDescent="0.35">
      <c r="A28" s="6">
        <v>23</v>
      </c>
      <c r="B28" s="30" t="s">
        <v>96</v>
      </c>
      <c r="C28" s="30" t="s">
        <v>97</v>
      </c>
      <c r="D28" s="35" t="s">
        <v>98</v>
      </c>
      <c r="E28" s="35" t="s">
        <v>340</v>
      </c>
      <c r="F28" s="35" t="s">
        <v>339</v>
      </c>
      <c r="G28" s="35"/>
      <c r="H28" s="35"/>
      <c r="I28" s="35"/>
      <c r="J28" s="35"/>
      <c r="K28" s="35"/>
      <c r="L28" s="35"/>
      <c r="M28" s="35"/>
      <c r="N28" s="35"/>
      <c r="O28" s="35" t="s">
        <v>116</v>
      </c>
    </row>
    <row r="29" spans="1:15" ht="15.5" x14ac:dyDescent="0.35">
      <c r="A29" s="6" t="s">
        <v>341</v>
      </c>
      <c r="B29" s="30" t="s">
        <v>254</v>
      </c>
      <c r="C29" s="44" t="s">
        <v>257</v>
      </c>
      <c r="D29" s="35" t="s">
        <v>277</v>
      </c>
      <c r="E29" s="35" t="s">
        <v>339</v>
      </c>
      <c r="F29" s="35"/>
      <c r="G29" s="35"/>
      <c r="H29" s="35"/>
      <c r="I29" s="35"/>
      <c r="J29" s="35"/>
      <c r="K29" s="35"/>
      <c r="L29" s="35"/>
      <c r="M29" s="35"/>
      <c r="N29" s="35"/>
      <c r="O29" s="35">
        <v>3928</v>
      </c>
    </row>
    <row r="30" spans="1:15" ht="15.5" x14ac:dyDescent="0.35">
      <c r="A30" s="6" t="s">
        <v>341</v>
      </c>
      <c r="B30" s="32" t="s">
        <v>125</v>
      </c>
      <c r="C30" s="32" t="s">
        <v>130</v>
      </c>
      <c r="D30" s="37" t="s">
        <v>131</v>
      </c>
      <c r="E30" s="35" t="s">
        <v>339</v>
      </c>
      <c r="F30" s="35"/>
      <c r="G30" s="35"/>
      <c r="H30" s="35"/>
      <c r="I30" s="35"/>
      <c r="J30" s="35"/>
      <c r="K30" s="35"/>
      <c r="L30" s="35"/>
      <c r="M30" s="35"/>
      <c r="N30" s="35"/>
      <c r="O30" s="35" t="s">
        <v>156</v>
      </c>
    </row>
    <row r="31" spans="1:15" ht="15.5" x14ac:dyDescent="0.35">
      <c r="A31" s="6">
        <v>26</v>
      </c>
      <c r="B31" s="30"/>
      <c r="C31" s="30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</sheetData>
  <phoneticPr fontId="10" type="noConversion"/>
  <pageMargins left="0.7" right="0.7" top="0.75" bottom="0.75" header="0.3" footer="0.3"/>
  <pageSetup paperSize="9" scale="4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Rovinka LT</vt:lpstr>
      <vt:lpstr>Rovinka ST</vt:lpstr>
      <vt:lpstr>Rovinka TT</vt:lpstr>
      <vt:lpstr>Rovinka ET</vt:lpstr>
      <vt:lpstr>Parkúr LT</vt:lpstr>
      <vt:lpstr>Parkúr ST</vt:lpstr>
      <vt:lpstr>Parkúr TT</vt:lpstr>
      <vt:lpstr>Parkúr ET</vt:lpstr>
      <vt:lpstr>Výška</vt:lpstr>
      <vt:lpstr>Diaľka</vt:lpstr>
      <vt:lpstr>Súpiska</vt:lpstr>
      <vt:lpstr>'Parkúr ET'!Oblasť_tlače</vt:lpstr>
      <vt:lpstr>'Parkúr LT'!Oblasť_tlače</vt:lpstr>
      <vt:lpstr>'Parkúr ST'!Oblasť_tlače</vt:lpstr>
      <vt:lpstr>'Parkúr TT'!Oblasť_tlače</vt:lpstr>
      <vt:lpstr>'Rovinka ET'!Oblasť_tlače</vt:lpstr>
      <vt:lpstr>'Rovinka LT'!Oblasť_tlače</vt:lpstr>
      <vt:lpstr>'Rovinka ST'!Oblasť_tlače</vt:lpstr>
      <vt:lpstr>'Rovinka TT'!Oblasť_tlače</vt:lpstr>
      <vt:lpstr>Výška!Oblasť_tlače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2018-11-29T13:09:29Z</dcterms:created>
  <dcterms:modified xsi:type="dcterms:W3CDTF">2023-07-17T16:07:59Z</dcterms:modified>
</cp:coreProperties>
</file>